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CEMOTEV\Site WEB et com' du cemotev\2021\Données matieres première colloque ITISE 2021\"/>
    </mc:Choice>
  </mc:AlternateContent>
  <bookViews>
    <workbookView xWindow="0" yWindow="0" windowWidth="23040" windowHeight="8490" tabRatio="500" activeTab="6"/>
  </bookViews>
  <sheets>
    <sheet name="Update by Pfaffenzeller to 2013" sheetId="1" r:id="rId1"/>
    <sheet name="Update to 2020" sheetId="22" r:id="rId2"/>
    <sheet name="Index80" sheetId="2" r:id="rId3"/>
    <sheet name="Indexgy" sheetId="5" r:id="rId4"/>
    <sheet name="gy80" sheetId="4" r:id="rId5"/>
    <sheet name="gy" sheetId="3" r:id="rId6"/>
    <sheet name="gycpi" sheetId="8" r:id="rId7"/>
    <sheet name="info" sheetId="19" r:id="rId8"/>
  </sheets>
  <calcPr calcId="191029"/>
</workbook>
</file>

<file path=xl/calcChain.xml><?xml version="1.0" encoding="utf-8"?>
<calcChain xmlns="http://schemas.openxmlformats.org/spreadsheetml/2006/main">
  <c r="Z121" i="5" l="1"/>
  <c r="Z122" i="5"/>
  <c r="Z122" i="8" s="1"/>
  <c r="Z120" i="5"/>
  <c r="B121" i="8"/>
  <c r="C121" i="8"/>
  <c r="D121" i="8"/>
  <c r="AA121" i="8" s="1"/>
  <c r="AC121" i="8" s="1"/>
  <c r="AD121" i="8" s="1"/>
  <c r="AE121" i="8" s="1"/>
  <c r="E121" i="8"/>
  <c r="F121" i="8"/>
  <c r="G121" i="8"/>
  <c r="H121" i="8"/>
  <c r="I121" i="8"/>
  <c r="J121" i="8"/>
  <c r="K121" i="8"/>
  <c r="L121" i="8"/>
  <c r="M121" i="8"/>
  <c r="N121" i="8"/>
  <c r="O121" i="8"/>
  <c r="P121" i="8"/>
  <c r="Q121" i="8"/>
  <c r="R121" i="8"/>
  <c r="S121" i="8"/>
  <c r="T121" i="8"/>
  <c r="U121" i="8"/>
  <c r="V121" i="8"/>
  <c r="W121" i="8"/>
  <c r="X121" i="8"/>
  <c r="Y121" i="8"/>
  <c r="Z121" i="8"/>
  <c r="B122" i="8"/>
  <c r="AA122" i="8" s="1"/>
  <c r="AC122" i="8" s="1"/>
  <c r="C122" i="8"/>
  <c r="D122" i="8"/>
  <c r="E122" i="8"/>
  <c r="F122" i="8"/>
  <c r="G122" i="8"/>
  <c r="H122" i="8"/>
  <c r="I122" i="8"/>
  <c r="J122" i="8"/>
  <c r="K122" i="8"/>
  <c r="L122" i="8"/>
  <c r="M122" i="8"/>
  <c r="N122" i="8"/>
  <c r="O122" i="8"/>
  <c r="P122" i="8"/>
  <c r="Q122" i="8"/>
  <c r="R122" i="8"/>
  <c r="S122" i="8"/>
  <c r="T122" i="8"/>
  <c r="U122" i="8"/>
  <c r="V122" i="8"/>
  <c r="W122" i="8"/>
  <c r="X122" i="8"/>
  <c r="Y122" i="8"/>
  <c r="C121" i="5"/>
  <c r="D121" i="5"/>
  <c r="E121" i="5"/>
  <c r="F121" i="5"/>
  <c r="G121" i="5"/>
  <c r="H121" i="5"/>
  <c r="I121" i="5"/>
  <c r="J121" i="5"/>
  <c r="K121" i="5"/>
  <c r="L121" i="5"/>
  <c r="M121" i="5"/>
  <c r="N121" i="5"/>
  <c r="O121" i="5"/>
  <c r="P121" i="5"/>
  <c r="Q121" i="5"/>
  <c r="R121" i="5"/>
  <c r="S121" i="5"/>
  <c r="T121" i="5"/>
  <c r="U121" i="5"/>
  <c r="V121" i="5"/>
  <c r="W121" i="5"/>
  <c r="X121" i="5"/>
  <c r="Y121" i="5"/>
  <c r="C122" i="5"/>
  <c r="D122" i="5"/>
  <c r="E122" i="5"/>
  <c r="F122" i="5"/>
  <c r="G122" i="5"/>
  <c r="H122" i="5"/>
  <c r="I122" i="5"/>
  <c r="J122" i="5"/>
  <c r="K122" i="5"/>
  <c r="L122" i="5"/>
  <c r="M122" i="5"/>
  <c r="N122" i="5"/>
  <c r="O122" i="5"/>
  <c r="P122" i="5"/>
  <c r="Q122" i="5"/>
  <c r="R122" i="5"/>
  <c r="S122" i="5"/>
  <c r="T122" i="5"/>
  <c r="U122" i="5"/>
  <c r="V122" i="5"/>
  <c r="W122" i="5"/>
  <c r="X122" i="5"/>
  <c r="Y122" i="5"/>
  <c r="B121" i="5"/>
  <c r="B122" i="5"/>
  <c r="C121" i="2"/>
  <c r="D121" i="2"/>
  <c r="E121" i="2"/>
  <c r="F121" i="2"/>
  <c r="G121" i="2"/>
  <c r="H121" i="2"/>
  <c r="I121" i="2"/>
  <c r="J121" i="2"/>
  <c r="K121" i="2"/>
  <c r="L121" i="2"/>
  <c r="M121" i="2"/>
  <c r="N121" i="2"/>
  <c r="O121" i="2"/>
  <c r="P121" i="2"/>
  <c r="Q121" i="2"/>
  <c r="R121" i="2"/>
  <c r="S121" i="2"/>
  <c r="T121" i="2"/>
  <c r="U121" i="2"/>
  <c r="V121" i="2"/>
  <c r="W121" i="2"/>
  <c r="X121" i="2"/>
  <c r="Y121" i="2"/>
  <c r="Z121" i="2"/>
  <c r="C122" i="2"/>
  <c r="D122" i="2"/>
  <c r="E122" i="2"/>
  <c r="F122" i="2"/>
  <c r="G122" i="2"/>
  <c r="H122" i="2"/>
  <c r="I122" i="2"/>
  <c r="J122" i="2"/>
  <c r="K122" i="2"/>
  <c r="L122" i="2"/>
  <c r="M122" i="2"/>
  <c r="N122" i="2"/>
  <c r="O122" i="2"/>
  <c r="P122" i="2"/>
  <c r="Q122" i="2"/>
  <c r="R122" i="2"/>
  <c r="S122" i="2"/>
  <c r="T122" i="2"/>
  <c r="U122" i="2"/>
  <c r="V122" i="2"/>
  <c r="W122" i="2"/>
  <c r="X122" i="2"/>
  <c r="Y122" i="2"/>
  <c r="Z122" i="2"/>
  <c r="B121" i="2"/>
  <c r="B122" i="2"/>
  <c r="AD122" i="8" l="1"/>
  <c r="AE122" i="8" s="1"/>
  <c r="Z120" i="2" l="1"/>
  <c r="Z119" i="2"/>
  <c r="N118" i="2"/>
  <c r="N118" i="5" s="1"/>
  <c r="N118" i="8" s="1"/>
  <c r="K120" i="2"/>
  <c r="J120" i="2"/>
  <c r="J120" i="5" s="1"/>
  <c r="J120" i="8" s="1"/>
  <c r="S120" i="2"/>
  <c r="P120" i="2"/>
  <c r="P120" i="5" s="1"/>
  <c r="P120" i="8" s="1"/>
  <c r="O120" i="2"/>
  <c r="O120" i="5" s="1"/>
  <c r="O120" i="8" s="1"/>
  <c r="N120" i="2"/>
  <c r="I120" i="2"/>
  <c r="I120" i="5" s="1"/>
  <c r="I120" i="8" s="1"/>
  <c r="F119" i="2"/>
  <c r="F119" i="5" s="1"/>
  <c r="F119" i="8" s="1"/>
  <c r="F120" i="2"/>
  <c r="F120" i="5" s="1"/>
  <c r="F120" i="8" s="1"/>
  <c r="S119" i="2"/>
  <c r="S119" i="5" s="1"/>
  <c r="S119" i="8" s="1"/>
  <c r="N119" i="2"/>
  <c r="N119" i="5" s="1"/>
  <c r="N119" i="8" s="1"/>
  <c r="L119" i="2"/>
  <c r="L120" i="2"/>
  <c r="L120" i="5" s="1"/>
  <c r="L120" i="8" s="1"/>
  <c r="Y119" i="2"/>
  <c r="Y120" i="2"/>
  <c r="Y120" i="5" s="1"/>
  <c r="Y120" i="8" s="1"/>
  <c r="X119" i="2"/>
  <c r="X119" i="5" s="1"/>
  <c r="X119" i="8" s="1"/>
  <c r="X120" i="2"/>
  <c r="W119" i="2"/>
  <c r="W119" i="5" s="1"/>
  <c r="W119" i="8" s="1"/>
  <c r="W120" i="2"/>
  <c r="W120" i="5" s="1"/>
  <c r="W120" i="8" s="1"/>
  <c r="V119" i="2"/>
  <c r="V120" i="2"/>
  <c r="V120" i="5" s="1"/>
  <c r="V120" i="8" s="1"/>
  <c r="U119" i="2"/>
  <c r="U120" i="2"/>
  <c r="U120" i="5" s="1"/>
  <c r="U120" i="8" s="1"/>
  <c r="T119" i="2"/>
  <c r="T119" i="5" s="1"/>
  <c r="T119" i="8" s="1"/>
  <c r="T120" i="2"/>
  <c r="T120" i="5" s="1"/>
  <c r="T120" i="8" s="1"/>
  <c r="R119" i="2"/>
  <c r="R119" i="5" s="1"/>
  <c r="R119" i="8" s="1"/>
  <c r="R120" i="2"/>
  <c r="R120" i="5" s="1"/>
  <c r="R120" i="8" s="1"/>
  <c r="Q119" i="2"/>
  <c r="Q119" i="5" s="1"/>
  <c r="Q119" i="8" s="1"/>
  <c r="Q120" i="2"/>
  <c r="Q120" i="5" s="1"/>
  <c r="Q120" i="8" s="1"/>
  <c r="M119" i="2"/>
  <c r="M120" i="2"/>
  <c r="M120" i="5" s="1"/>
  <c r="M120" i="8" s="1"/>
  <c r="K119" i="2"/>
  <c r="K119" i="5" s="1"/>
  <c r="K119" i="8" s="1"/>
  <c r="J119" i="2"/>
  <c r="J119" i="5" s="1"/>
  <c r="J119" i="8" s="1"/>
  <c r="H119" i="2"/>
  <c r="H119" i="5" s="1"/>
  <c r="H119" i="8" s="1"/>
  <c r="H120" i="2"/>
  <c r="H120" i="5" s="1"/>
  <c r="H120" i="8" s="1"/>
  <c r="G119" i="2"/>
  <c r="G119" i="5" s="1"/>
  <c r="G119" i="8" s="1"/>
  <c r="G120" i="2"/>
  <c r="G120" i="5" s="1"/>
  <c r="G120" i="8" s="1"/>
  <c r="E119" i="2"/>
  <c r="E120" i="2"/>
  <c r="E120" i="5" s="1"/>
  <c r="E120" i="8" s="1"/>
  <c r="D119" i="2"/>
  <c r="D119" i="5" s="1"/>
  <c r="D119" i="8" s="1"/>
  <c r="D120" i="2"/>
  <c r="D120" i="5" s="1"/>
  <c r="D120" i="8" s="1"/>
  <c r="C119" i="2"/>
  <c r="C119" i="5" s="1"/>
  <c r="C119" i="8" s="1"/>
  <c r="C120" i="2"/>
  <c r="C120" i="5" s="1"/>
  <c r="C120" i="8" s="1"/>
  <c r="B119" i="2"/>
  <c r="B119" i="5" s="1"/>
  <c r="B119" i="8" s="1"/>
  <c r="B120" i="2"/>
  <c r="P119" i="2"/>
  <c r="O119" i="2"/>
  <c r="O119" i="5" s="1"/>
  <c r="O119" i="8" s="1"/>
  <c r="I119" i="2"/>
  <c r="I119" i="5" s="1"/>
  <c r="I119" i="8" s="1"/>
  <c r="AC3" i="8"/>
  <c r="AC4" i="8"/>
  <c r="AC5" i="8"/>
  <c r="AC6" i="8"/>
  <c r="AC7" i="8"/>
  <c r="AC8" i="8"/>
  <c r="AC9" i="8"/>
  <c r="AC10" i="8"/>
  <c r="AC11" i="8"/>
  <c r="AC12" i="8"/>
  <c r="AD12" i="8" s="1"/>
  <c r="AE12" i="8" s="1"/>
  <c r="AC13" i="8"/>
  <c r="AC14" i="8"/>
  <c r="AC15" i="8"/>
  <c r="AC16" i="8"/>
  <c r="AC17" i="8"/>
  <c r="AC18" i="8"/>
  <c r="AC19" i="8"/>
  <c r="AC20" i="8"/>
  <c r="AC21" i="8"/>
  <c r="AC22" i="8"/>
  <c r="AC23" i="8"/>
  <c r="AC24" i="8"/>
  <c r="AC25" i="8"/>
  <c r="AC26" i="8"/>
  <c r="AC27" i="8"/>
  <c r="AC28" i="8"/>
  <c r="AC29" i="8"/>
  <c r="AC30" i="8"/>
  <c r="AC31" i="8"/>
  <c r="AC32" i="8"/>
  <c r="AC33" i="8"/>
  <c r="AC34" i="8"/>
  <c r="AC35" i="8"/>
  <c r="AC36" i="8"/>
  <c r="AC37" i="8"/>
  <c r="AC38" i="8"/>
  <c r="AC39" i="8"/>
  <c r="AC40" i="8"/>
  <c r="AC41" i="8"/>
  <c r="AC42" i="8"/>
  <c r="AC43" i="8"/>
  <c r="AC44" i="8"/>
  <c r="AC45" i="8"/>
  <c r="AC46" i="8"/>
  <c r="AC47" i="8"/>
  <c r="AC48" i="8"/>
  <c r="AC49" i="8"/>
  <c r="AC50" i="8"/>
  <c r="AC51" i="8"/>
  <c r="AC52" i="8"/>
  <c r="AC53" i="8"/>
  <c r="AC54" i="8"/>
  <c r="AC55" i="8"/>
  <c r="AC56" i="8"/>
  <c r="AC57" i="8"/>
  <c r="AC58" i="8"/>
  <c r="AC59" i="8"/>
  <c r="AC60" i="8"/>
  <c r="AC61" i="8"/>
  <c r="AC62" i="8"/>
  <c r="AC63" i="8"/>
  <c r="AC64" i="8"/>
  <c r="AC65" i="8"/>
  <c r="AC66" i="8"/>
  <c r="AC67" i="8"/>
  <c r="AC68" i="8"/>
  <c r="AC69" i="8"/>
  <c r="AC70" i="8"/>
  <c r="AC71" i="8"/>
  <c r="AC72" i="8"/>
  <c r="AC73" i="8"/>
  <c r="AC74" i="8"/>
  <c r="AC75" i="8"/>
  <c r="AC76" i="8"/>
  <c r="AC77" i="8"/>
  <c r="AC78" i="8"/>
  <c r="AC79" i="8"/>
  <c r="AC80" i="8"/>
  <c r="AC81" i="8"/>
  <c r="AC82" i="8"/>
  <c r="AC83" i="8"/>
  <c r="AC84" i="8"/>
  <c r="AD84" i="8" s="1"/>
  <c r="AE84" i="8" s="1"/>
  <c r="AC85" i="8"/>
  <c r="AC86" i="8"/>
  <c r="AC87" i="8"/>
  <c r="AC88" i="8"/>
  <c r="AC2" i="8"/>
  <c r="S116" i="2"/>
  <c r="S116" i="5" s="1"/>
  <c r="S116" i="8" s="1"/>
  <c r="F118" i="2"/>
  <c r="F118" i="5" s="1"/>
  <c r="F118" i="8" s="1"/>
  <c r="F117" i="2"/>
  <c r="F117" i="5" s="1"/>
  <c r="F117" i="8" s="1"/>
  <c r="F115" i="2"/>
  <c r="F115" i="5" s="1"/>
  <c r="F115" i="8" s="1"/>
  <c r="F114" i="2"/>
  <c r="F114" i="5" s="1"/>
  <c r="F114" i="8" s="1"/>
  <c r="F116" i="2"/>
  <c r="Z109" i="2"/>
  <c r="Z110" i="2"/>
  <c r="Z111" i="2"/>
  <c r="Z112" i="2"/>
  <c r="Z113" i="2"/>
  <c r="Z114" i="2"/>
  <c r="Z115" i="2"/>
  <c r="Z108" i="2"/>
  <c r="R109" i="2"/>
  <c r="R110" i="2"/>
  <c r="R110" i="5" s="1"/>
  <c r="R110" i="8" s="1"/>
  <c r="R111" i="2"/>
  <c r="R112" i="2"/>
  <c r="R112" i="5" s="1"/>
  <c r="R112" i="8" s="1"/>
  <c r="R113" i="2"/>
  <c r="R113" i="5" s="1"/>
  <c r="R113" i="8" s="1"/>
  <c r="R114" i="2"/>
  <c r="R115" i="2"/>
  <c r="R108" i="2"/>
  <c r="R108" i="5" s="1"/>
  <c r="R108" i="8" s="1"/>
  <c r="N114" i="2"/>
  <c r="N115" i="2"/>
  <c r="N109" i="2"/>
  <c r="N109" i="5" s="1"/>
  <c r="N109" i="8" s="1"/>
  <c r="N110" i="2"/>
  <c r="N110" i="5" s="1"/>
  <c r="N110" i="8" s="1"/>
  <c r="N111" i="2"/>
  <c r="N111" i="5" s="1"/>
  <c r="N111" i="8" s="1"/>
  <c r="N112" i="2"/>
  <c r="N113" i="2"/>
  <c r="N108" i="2"/>
  <c r="N108" i="5" s="1"/>
  <c r="N108" i="8" s="1"/>
  <c r="F109" i="2"/>
  <c r="F110" i="2"/>
  <c r="F110" i="5" s="1"/>
  <c r="F110" i="8" s="1"/>
  <c r="F111" i="2"/>
  <c r="F111" i="5" s="1"/>
  <c r="F111" i="8" s="1"/>
  <c r="F108" i="2"/>
  <c r="F108" i="5" s="1"/>
  <c r="F108" i="8" s="1"/>
  <c r="Y109" i="2"/>
  <c r="Y109" i="5" s="1"/>
  <c r="Y109" i="8" s="1"/>
  <c r="Y110" i="2"/>
  <c r="Y110" i="5" s="1"/>
  <c r="Y110" i="8" s="1"/>
  <c r="Y111" i="2"/>
  <c r="Y112" i="2"/>
  <c r="Y113" i="2"/>
  <c r="Y114" i="2"/>
  <c r="Y114" i="5" s="1"/>
  <c r="Y114" i="8" s="1"/>
  <c r="Y115" i="2"/>
  <c r="Y115" i="5" s="1"/>
  <c r="Y115" i="8" s="1"/>
  <c r="Y116" i="2"/>
  <c r="Y116" i="5" s="1"/>
  <c r="Y116" i="8" s="1"/>
  <c r="Y117" i="2"/>
  <c r="Y117" i="5" s="1"/>
  <c r="Y117" i="8" s="1"/>
  <c r="Y118" i="2"/>
  <c r="Y118" i="5" s="1"/>
  <c r="Y118" i="8" s="1"/>
  <c r="Y108" i="2"/>
  <c r="Y108" i="5" s="1"/>
  <c r="Y108" i="8" s="1"/>
  <c r="X109" i="2"/>
  <c r="X110" i="2"/>
  <c r="X111" i="2"/>
  <c r="X111" i="5" s="1"/>
  <c r="X111" i="8" s="1"/>
  <c r="X112" i="2"/>
  <c r="X112" i="5" s="1"/>
  <c r="X112" i="8" s="1"/>
  <c r="X113" i="2"/>
  <c r="X113" i="5" s="1"/>
  <c r="X113" i="8" s="1"/>
  <c r="X114" i="2"/>
  <c r="X114" i="5" s="1"/>
  <c r="X114" i="8" s="1"/>
  <c r="X115" i="2"/>
  <c r="X116" i="2"/>
  <c r="X116" i="5" s="1"/>
  <c r="X116" i="8" s="1"/>
  <c r="X117" i="2"/>
  <c r="X117" i="5" s="1"/>
  <c r="X117" i="8" s="1"/>
  <c r="X118" i="2"/>
  <c r="X108" i="2"/>
  <c r="W109" i="2"/>
  <c r="W109" i="5" s="1"/>
  <c r="W109" i="8" s="1"/>
  <c r="W110" i="2"/>
  <c r="W111" i="2"/>
  <c r="W111" i="5" s="1"/>
  <c r="W111" i="8" s="1"/>
  <c r="W112" i="2"/>
  <c r="W112" i="5" s="1"/>
  <c r="W112" i="8" s="1"/>
  <c r="W113" i="2"/>
  <c r="W114" i="2"/>
  <c r="W114" i="5" s="1"/>
  <c r="W114" i="8" s="1"/>
  <c r="W115" i="2"/>
  <c r="W116" i="2"/>
  <c r="W116" i="5" s="1"/>
  <c r="W116" i="8" s="1"/>
  <c r="W117" i="2"/>
  <c r="W117" i="5" s="1"/>
  <c r="W117" i="8" s="1"/>
  <c r="W118" i="2"/>
  <c r="W118" i="5" s="1"/>
  <c r="W118" i="8" s="1"/>
  <c r="W108" i="2"/>
  <c r="V109" i="2"/>
  <c r="V109" i="5" s="1"/>
  <c r="V109" i="8" s="1"/>
  <c r="V110" i="2"/>
  <c r="V111" i="2"/>
  <c r="V111" i="5" s="1"/>
  <c r="V111" i="8" s="1"/>
  <c r="V112" i="2"/>
  <c r="V113" i="2"/>
  <c r="V113" i="5" s="1"/>
  <c r="V113" i="8" s="1"/>
  <c r="V114" i="2"/>
  <c r="V114" i="5" s="1"/>
  <c r="V114" i="8" s="1"/>
  <c r="V115" i="2"/>
  <c r="V115" i="5" s="1"/>
  <c r="V115" i="8" s="1"/>
  <c r="V116" i="2"/>
  <c r="V116" i="5" s="1"/>
  <c r="V116" i="8" s="1"/>
  <c r="V117" i="2"/>
  <c r="V118" i="2"/>
  <c r="V118" i="5" s="1"/>
  <c r="V118" i="8" s="1"/>
  <c r="V108" i="2"/>
  <c r="V108" i="5" s="1"/>
  <c r="V108" i="8" s="1"/>
  <c r="U109" i="2"/>
  <c r="U110" i="2"/>
  <c r="U110" i="5" s="1"/>
  <c r="U110" i="8" s="1"/>
  <c r="U111" i="2"/>
  <c r="U111" i="5" s="1"/>
  <c r="U111" i="8" s="1"/>
  <c r="U112" i="2"/>
  <c r="U112" i="5" s="1"/>
  <c r="U112" i="8" s="1"/>
  <c r="U113" i="2"/>
  <c r="U113" i="5" s="1"/>
  <c r="U113" i="8" s="1"/>
  <c r="U114" i="2"/>
  <c r="U114" i="5" s="1"/>
  <c r="U114" i="8" s="1"/>
  <c r="U115" i="2"/>
  <c r="U116" i="2"/>
  <c r="U116" i="5" s="1"/>
  <c r="U116" i="8" s="1"/>
  <c r="U117" i="2"/>
  <c r="U118" i="2"/>
  <c r="U108" i="2"/>
  <c r="U108" i="5" s="1"/>
  <c r="U108" i="8" s="1"/>
  <c r="T109" i="2"/>
  <c r="T109" i="5" s="1"/>
  <c r="T109" i="8" s="1"/>
  <c r="T110" i="2"/>
  <c r="T110" i="5" s="1"/>
  <c r="T110" i="8" s="1"/>
  <c r="T111" i="2"/>
  <c r="T111" i="5" s="1"/>
  <c r="T111" i="8" s="1"/>
  <c r="T112" i="2"/>
  <c r="T112" i="5" s="1"/>
  <c r="T112" i="8" s="1"/>
  <c r="T113" i="2"/>
  <c r="T113" i="5" s="1"/>
  <c r="T113" i="8" s="1"/>
  <c r="T114" i="2"/>
  <c r="T115" i="2"/>
  <c r="T116" i="2"/>
  <c r="T116" i="5" s="1"/>
  <c r="T116" i="8" s="1"/>
  <c r="T117" i="2"/>
  <c r="T118" i="2"/>
  <c r="T118" i="5" s="1"/>
  <c r="T118" i="8" s="1"/>
  <c r="T108" i="2"/>
  <c r="T108" i="5" s="1"/>
  <c r="T108" i="8" s="1"/>
  <c r="S108" i="2"/>
  <c r="S109" i="2"/>
  <c r="S109" i="5" s="1"/>
  <c r="S109" i="8" s="1"/>
  <c r="S110" i="2"/>
  <c r="S111" i="2"/>
  <c r="S112" i="2"/>
  <c r="S113" i="2"/>
  <c r="S113" i="5" s="1"/>
  <c r="S113" i="8" s="1"/>
  <c r="S114" i="2"/>
  <c r="S114" i="5" s="1"/>
  <c r="S114" i="8" s="1"/>
  <c r="S115" i="2"/>
  <c r="S115" i="5" s="1"/>
  <c r="S115" i="8" s="1"/>
  <c r="S117" i="2"/>
  <c r="S118" i="2"/>
  <c r="S118" i="5" s="1"/>
  <c r="S118" i="8" s="1"/>
  <c r="N116" i="2"/>
  <c r="Q109" i="2"/>
  <c r="Q110" i="2"/>
  <c r="Q110" i="5" s="1"/>
  <c r="Q110" i="8" s="1"/>
  <c r="Q111" i="2"/>
  <c r="Q111" i="5" s="1"/>
  <c r="Q111" i="8" s="1"/>
  <c r="Q112" i="2"/>
  <c r="Q112" i="5" s="1"/>
  <c r="Q112" i="8" s="1"/>
  <c r="Q113" i="2"/>
  <c r="Q114" i="2"/>
  <c r="Q114" i="5" s="1"/>
  <c r="Q114" i="8" s="1"/>
  <c r="Q115" i="2"/>
  <c r="Q115" i="5" s="1"/>
  <c r="Q115" i="8" s="1"/>
  <c r="Q116" i="2"/>
  <c r="Q117" i="2"/>
  <c r="Q118" i="2"/>
  <c r="Q118" i="5" s="1"/>
  <c r="Q118" i="8" s="1"/>
  <c r="Q108" i="2"/>
  <c r="Q108" i="5" s="1"/>
  <c r="Q108" i="8" s="1"/>
  <c r="P109" i="2"/>
  <c r="P109" i="5" s="1"/>
  <c r="P109" i="8" s="1"/>
  <c r="P110" i="2"/>
  <c r="P111" i="2"/>
  <c r="P111" i="5" s="1"/>
  <c r="P111" i="8" s="1"/>
  <c r="P112" i="2"/>
  <c r="P112" i="5" s="1"/>
  <c r="P112" i="8" s="1"/>
  <c r="P113" i="2"/>
  <c r="P114" i="2"/>
  <c r="P114" i="5" s="1"/>
  <c r="P114" i="8" s="1"/>
  <c r="P115" i="2"/>
  <c r="P116" i="2"/>
  <c r="P116" i="5" s="1"/>
  <c r="P116" i="8" s="1"/>
  <c r="P117" i="2"/>
  <c r="P117" i="5" s="1"/>
  <c r="P117" i="8" s="1"/>
  <c r="P118" i="2"/>
  <c r="P118" i="5" s="1"/>
  <c r="P118" i="8" s="1"/>
  <c r="P108" i="2"/>
  <c r="P108" i="5" s="1"/>
  <c r="P108" i="8" s="1"/>
  <c r="O109" i="2"/>
  <c r="O109" i="5" s="1"/>
  <c r="O109" i="8" s="1"/>
  <c r="O110" i="2"/>
  <c r="O111" i="2"/>
  <c r="O112" i="2"/>
  <c r="O112" i="5" s="1"/>
  <c r="O112" i="8" s="1"/>
  <c r="O113" i="2"/>
  <c r="O113" i="5" s="1"/>
  <c r="O113" i="8" s="1"/>
  <c r="O114" i="2"/>
  <c r="O114" i="5" s="1"/>
  <c r="O114" i="8" s="1"/>
  <c r="O115" i="2"/>
  <c r="O116" i="2"/>
  <c r="O117" i="2"/>
  <c r="O117" i="5" s="1"/>
  <c r="O117" i="8" s="1"/>
  <c r="O118" i="2"/>
  <c r="O108" i="2"/>
  <c r="O108" i="5" s="1"/>
  <c r="O108" i="8" s="1"/>
  <c r="M109" i="2"/>
  <c r="M109" i="5" s="1"/>
  <c r="M109" i="8" s="1"/>
  <c r="M110" i="2"/>
  <c r="M110" i="5" s="1"/>
  <c r="M110" i="8" s="1"/>
  <c r="M111" i="2"/>
  <c r="M111" i="5" s="1"/>
  <c r="M111" i="8" s="1"/>
  <c r="M112" i="2"/>
  <c r="M112" i="5" s="1"/>
  <c r="M112" i="8" s="1"/>
  <c r="M113" i="2"/>
  <c r="M114" i="2"/>
  <c r="M114" i="5" s="1"/>
  <c r="M114" i="8" s="1"/>
  <c r="M115" i="2"/>
  <c r="M116" i="2"/>
  <c r="M116" i="5" s="1"/>
  <c r="M116" i="8" s="1"/>
  <c r="M117" i="2"/>
  <c r="M117" i="5" s="1"/>
  <c r="M117" i="8" s="1"/>
  <c r="M118" i="2"/>
  <c r="M118" i="5" s="1"/>
  <c r="M118" i="8" s="1"/>
  <c r="M108" i="2"/>
  <c r="L109" i="2"/>
  <c r="L110" i="2"/>
  <c r="L110" i="5" s="1"/>
  <c r="L110" i="8" s="1"/>
  <c r="L111" i="2"/>
  <c r="L111" i="5" s="1"/>
  <c r="L111" i="8" s="1"/>
  <c r="L112" i="2"/>
  <c r="L113" i="2"/>
  <c r="L113" i="5" s="1"/>
  <c r="L113" i="8" s="1"/>
  <c r="L114" i="2"/>
  <c r="L114" i="5" s="1"/>
  <c r="L114" i="8" s="1"/>
  <c r="L115" i="2"/>
  <c r="L115" i="5" s="1"/>
  <c r="L115" i="8" s="1"/>
  <c r="L116" i="2"/>
  <c r="L116" i="5" s="1"/>
  <c r="L116" i="8" s="1"/>
  <c r="L117" i="2"/>
  <c r="L118" i="2"/>
  <c r="L108" i="2"/>
  <c r="L108" i="5" s="1"/>
  <c r="L108" i="8" s="1"/>
  <c r="K109" i="2"/>
  <c r="K110" i="2"/>
  <c r="K110" i="5" s="1"/>
  <c r="K110" i="8" s="1"/>
  <c r="K111" i="2"/>
  <c r="K111" i="5" s="1"/>
  <c r="K111" i="8" s="1"/>
  <c r="K112" i="2"/>
  <c r="K112" i="5" s="1"/>
  <c r="K112" i="8" s="1"/>
  <c r="K113" i="2"/>
  <c r="K113" i="5" s="1"/>
  <c r="K113" i="8" s="1"/>
  <c r="K114" i="2"/>
  <c r="K114" i="5" s="1"/>
  <c r="K114" i="8" s="1"/>
  <c r="K115" i="2"/>
  <c r="K115" i="5" s="1"/>
  <c r="K115" i="8" s="1"/>
  <c r="K116" i="2"/>
  <c r="K117" i="2"/>
  <c r="K118" i="2"/>
  <c r="K118" i="5" s="1"/>
  <c r="K118" i="8" s="1"/>
  <c r="K108" i="2"/>
  <c r="K108" i="5" s="1"/>
  <c r="K108" i="8" s="1"/>
  <c r="J116" i="2"/>
  <c r="J116" i="5" s="1"/>
  <c r="J116" i="8" s="1"/>
  <c r="J117" i="2"/>
  <c r="J117" i="5" s="1"/>
  <c r="J117" i="8" s="1"/>
  <c r="J118" i="2"/>
  <c r="J109" i="2"/>
  <c r="J109" i="5" s="1"/>
  <c r="J109" i="8" s="1"/>
  <c r="J110" i="2"/>
  <c r="J110" i="5" s="1"/>
  <c r="J110" i="8" s="1"/>
  <c r="J111" i="2"/>
  <c r="J112" i="2"/>
  <c r="J113" i="2"/>
  <c r="J113" i="5" s="1"/>
  <c r="J113" i="8" s="1"/>
  <c r="J114" i="2"/>
  <c r="J114" i="5" s="1"/>
  <c r="J114" i="8" s="1"/>
  <c r="J115" i="2"/>
  <c r="J108" i="2"/>
  <c r="J108" i="5" s="1"/>
  <c r="J108" i="8" s="1"/>
  <c r="I111" i="2"/>
  <c r="I112" i="2"/>
  <c r="I112" i="5" s="1"/>
  <c r="I112" i="8" s="1"/>
  <c r="I114" i="2"/>
  <c r="I118" i="2"/>
  <c r="I108" i="2"/>
  <c r="I108" i="5" s="1"/>
  <c r="I108" i="8" s="1"/>
  <c r="H109" i="2"/>
  <c r="H109" i="5" s="1"/>
  <c r="H109" i="8" s="1"/>
  <c r="H110" i="2"/>
  <c r="H110" i="5" s="1"/>
  <c r="H110" i="8" s="1"/>
  <c r="H111" i="2"/>
  <c r="H111" i="5" s="1"/>
  <c r="H111" i="8" s="1"/>
  <c r="H112" i="2"/>
  <c r="H112" i="5" s="1"/>
  <c r="H112" i="8" s="1"/>
  <c r="H113" i="2"/>
  <c r="H113" i="5" s="1"/>
  <c r="H113" i="8" s="1"/>
  <c r="H114" i="2"/>
  <c r="H115" i="2"/>
  <c r="H115" i="5" s="1"/>
  <c r="H115" i="8" s="1"/>
  <c r="H116" i="2"/>
  <c r="H116" i="5" s="1"/>
  <c r="H116" i="8" s="1"/>
  <c r="H117" i="2"/>
  <c r="H117" i="5" s="1"/>
  <c r="H117" i="8" s="1"/>
  <c r="H118" i="2"/>
  <c r="H118" i="5" s="1"/>
  <c r="H118" i="8" s="1"/>
  <c r="H108" i="2"/>
  <c r="H108" i="5" s="1"/>
  <c r="H108" i="8" s="1"/>
  <c r="G109" i="2"/>
  <c r="G109" i="5" s="1"/>
  <c r="G109" i="8" s="1"/>
  <c r="G110" i="2"/>
  <c r="G110" i="5" s="1"/>
  <c r="G110" i="8" s="1"/>
  <c r="G111" i="2"/>
  <c r="G112" i="2"/>
  <c r="G112" i="5" s="1"/>
  <c r="G112" i="8" s="1"/>
  <c r="G113" i="2"/>
  <c r="G113" i="5" s="1"/>
  <c r="G113" i="8" s="1"/>
  <c r="G114" i="2"/>
  <c r="G114" i="5" s="1"/>
  <c r="G114" i="8" s="1"/>
  <c r="G115" i="2"/>
  <c r="G115" i="5" s="1"/>
  <c r="G115" i="8" s="1"/>
  <c r="G116" i="2"/>
  <c r="G116" i="5" s="1"/>
  <c r="G116" i="8" s="1"/>
  <c r="G117" i="2"/>
  <c r="G117" i="5" s="1"/>
  <c r="G117" i="8" s="1"/>
  <c r="G118" i="2"/>
  <c r="G118" i="5" s="1"/>
  <c r="G118" i="8" s="1"/>
  <c r="G108" i="2"/>
  <c r="E109" i="2"/>
  <c r="E109" i="5" s="1"/>
  <c r="E109" i="8" s="1"/>
  <c r="E110" i="2"/>
  <c r="E111" i="2"/>
  <c r="E111" i="5" s="1"/>
  <c r="E111" i="8" s="1"/>
  <c r="E112" i="2"/>
  <c r="E112" i="5" s="1"/>
  <c r="E112" i="8" s="1"/>
  <c r="E113" i="2"/>
  <c r="E114" i="2"/>
  <c r="E115" i="2"/>
  <c r="E115" i="5" s="1"/>
  <c r="E115" i="8" s="1"/>
  <c r="E116" i="2"/>
  <c r="E117" i="2"/>
  <c r="E118" i="2"/>
  <c r="E118" i="5" s="1"/>
  <c r="E118" i="8" s="1"/>
  <c r="E108" i="2"/>
  <c r="E108" i="5" s="1"/>
  <c r="E108" i="8" s="1"/>
  <c r="D109" i="2"/>
  <c r="D109" i="5" s="1"/>
  <c r="D109" i="8" s="1"/>
  <c r="D110" i="2"/>
  <c r="D110" i="5" s="1"/>
  <c r="D110" i="8" s="1"/>
  <c r="D111" i="2"/>
  <c r="D112" i="2"/>
  <c r="D112" i="5" s="1"/>
  <c r="D112" i="8" s="1"/>
  <c r="D113" i="2"/>
  <c r="D114" i="2"/>
  <c r="D114" i="5" s="1"/>
  <c r="D114" i="8" s="1"/>
  <c r="D115" i="2"/>
  <c r="D116" i="2"/>
  <c r="D116" i="5" s="1"/>
  <c r="D116" i="8" s="1"/>
  <c r="D117" i="2"/>
  <c r="D117" i="5" s="1"/>
  <c r="D117" i="8" s="1"/>
  <c r="D118" i="2"/>
  <c r="D108" i="2"/>
  <c r="C109" i="2"/>
  <c r="C109" i="5" s="1"/>
  <c r="C109" i="8" s="1"/>
  <c r="C110" i="2"/>
  <c r="C111" i="2"/>
  <c r="C112" i="2"/>
  <c r="C112" i="5" s="1"/>
  <c r="C112" i="8" s="1"/>
  <c r="C113" i="2"/>
  <c r="C114" i="2"/>
  <c r="C114" i="5" s="1"/>
  <c r="C114" i="8" s="1"/>
  <c r="C115" i="2"/>
  <c r="C116" i="2"/>
  <c r="C116" i="5" s="1"/>
  <c r="C116" i="8" s="1"/>
  <c r="C117" i="2"/>
  <c r="C117" i="5" s="1"/>
  <c r="C117" i="8" s="1"/>
  <c r="C118" i="2"/>
  <c r="C108" i="2"/>
  <c r="B108" i="2"/>
  <c r="B109" i="2"/>
  <c r="B109" i="5" s="1"/>
  <c r="B109" i="8" s="1"/>
  <c r="B110" i="2"/>
  <c r="B110" i="5" s="1"/>
  <c r="B110" i="8" s="1"/>
  <c r="B111" i="2"/>
  <c r="B111" i="5" s="1"/>
  <c r="B111" i="8" s="1"/>
  <c r="B112" i="2"/>
  <c r="B112" i="5" s="1"/>
  <c r="B112" i="8" s="1"/>
  <c r="B113" i="2"/>
  <c r="B113" i="5" s="1"/>
  <c r="B113" i="8" s="1"/>
  <c r="B114" i="2"/>
  <c r="B115" i="2"/>
  <c r="B115" i="5" s="1"/>
  <c r="B115" i="8" s="1"/>
  <c r="B116" i="2"/>
  <c r="B116" i="5" s="1"/>
  <c r="B116" i="8" s="1"/>
  <c r="B117" i="2"/>
  <c r="B117" i="5" s="1"/>
  <c r="B117" i="8" s="1"/>
  <c r="B118" i="2"/>
  <c r="B118" i="5" s="1"/>
  <c r="B118" i="8" s="1"/>
  <c r="F113" i="2"/>
  <c r="F113" i="5" s="1"/>
  <c r="F113" i="8" s="1"/>
  <c r="F112" i="2"/>
  <c r="F112" i="5" s="1"/>
  <c r="F112" i="8" s="1"/>
  <c r="B2" i="4"/>
  <c r="C2" i="4"/>
  <c r="D2" i="4"/>
  <c r="E2" i="4"/>
  <c r="F2" i="4"/>
  <c r="G2" i="4"/>
  <c r="H2" i="4"/>
  <c r="I2" i="4"/>
  <c r="J2" i="4"/>
  <c r="K2" i="4"/>
  <c r="L2" i="4"/>
  <c r="M2" i="4"/>
  <c r="N2" i="4"/>
  <c r="O2" i="4"/>
  <c r="P2" i="4"/>
  <c r="Q2" i="4"/>
  <c r="R2" i="4"/>
  <c r="S2" i="4"/>
  <c r="T2" i="4"/>
  <c r="U2" i="4"/>
  <c r="V2" i="4"/>
  <c r="W2" i="4"/>
  <c r="X2" i="4"/>
  <c r="Y2" i="4"/>
  <c r="Z2" i="4"/>
  <c r="B3" i="4"/>
  <c r="C3" i="4"/>
  <c r="D3" i="4"/>
  <c r="E3" i="4"/>
  <c r="F3" i="4"/>
  <c r="G3" i="4"/>
  <c r="H3" i="4"/>
  <c r="I3" i="4"/>
  <c r="J3" i="4"/>
  <c r="K3" i="4"/>
  <c r="L3" i="4"/>
  <c r="M3" i="4"/>
  <c r="N3" i="4"/>
  <c r="O3" i="4"/>
  <c r="P3" i="4"/>
  <c r="Q3" i="4"/>
  <c r="R3" i="4"/>
  <c r="S3" i="4"/>
  <c r="T3" i="4"/>
  <c r="U3" i="4"/>
  <c r="V3" i="4"/>
  <c r="W3" i="4"/>
  <c r="X3" i="4"/>
  <c r="Y3" i="4"/>
  <c r="Z3" i="4"/>
  <c r="B4" i="4"/>
  <c r="C4" i="4"/>
  <c r="D4" i="4"/>
  <c r="E4" i="4"/>
  <c r="F4" i="4"/>
  <c r="G4" i="4"/>
  <c r="H4" i="4"/>
  <c r="I4" i="4"/>
  <c r="J4" i="4"/>
  <c r="K4" i="4"/>
  <c r="L4" i="4"/>
  <c r="M4" i="4"/>
  <c r="N4" i="4"/>
  <c r="O4" i="4"/>
  <c r="P4" i="4"/>
  <c r="Q4" i="4"/>
  <c r="R4" i="4"/>
  <c r="S4" i="4"/>
  <c r="T4" i="4"/>
  <c r="U4" i="4"/>
  <c r="V4" i="4"/>
  <c r="W4" i="4"/>
  <c r="X4" i="4"/>
  <c r="Y4" i="4"/>
  <c r="Z4" i="4"/>
  <c r="B5" i="4"/>
  <c r="C5" i="4"/>
  <c r="D5" i="4"/>
  <c r="E5" i="4"/>
  <c r="F5" i="4"/>
  <c r="G5" i="4"/>
  <c r="H5" i="4"/>
  <c r="I5" i="4"/>
  <c r="J5" i="4"/>
  <c r="K5" i="4"/>
  <c r="L5" i="4"/>
  <c r="M5" i="4"/>
  <c r="N5" i="4"/>
  <c r="O5" i="4"/>
  <c r="P5" i="4"/>
  <c r="Q5" i="4"/>
  <c r="R5" i="4"/>
  <c r="S5" i="4"/>
  <c r="T5" i="4"/>
  <c r="U5" i="4"/>
  <c r="V5" i="4"/>
  <c r="W5" i="4"/>
  <c r="X5" i="4"/>
  <c r="Y5" i="4"/>
  <c r="Z5" i="4"/>
  <c r="B6" i="4"/>
  <c r="C6" i="4"/>
  <c r="D6" i="4"/>
  <c r="E6" i="4"/>
  <c r="F6" i="4"/>
  <c r="G6" i="4"/>
  <c r="H6" i="4"/>
  <c r="I6" i="4"/>
  <c r="J6" i="4"/>
  <c r="K6" i="4"/>
  <c r="L6" i="4"/>
  <c r="M6" i="4"/>
  <c r="N6" i="4"/>
  <c r="O6" i="4"/>
  <c r="P6" i="4"/>
  <c r="Q6" i="4"/>
  <c r="R6" i="4"/>
  <c r="S6" i="4"/>
  <c r="T6" i="4"/>
  <c r="U6" i="4"/>
  <c r="V6" i="4"/>
  <c r="W6" i="4"/>
  <c r="X6" i="4"/>
  <c r="Y6" i="4"/>
  <c r="Z6" i="4"/>
  <c r="B7" i="4"/>
  <c r="C7" i="4"/>
  <c r="D7" i="4"/>
  <c r="E7" i="4"/>
  <c r="F7" i="4"/>
  <c r="G7" i="4"/>
  <c r="H7" i="4"/>
  <c r="I7" i="4"/>
  <c r="J7" i="4"/>
  <c r="K7" i="4"/>
  <c r="L7" i="4"/>
  <c r="M7" i="4"/>
  <c r="N7" i="4"/>
  <c r="O7" i="4"/>
  <c r="P7" i="4"/>
  <c r="Q7" i="4"/>
  <c r="R7" i="4"/>
  <c r="S7" i="4"/>
  <c r="T7" i="4"/>
  <c r="U7" i="4"/>
  <c r="V7" i="4"/>
  <c r="W7" i="4"/>
  <c r="X7" i="4"/>
  <c r="Y7" i="4"/>
  <c r="Z7" i="4"/>
  <c r="B8" i="4"/>
  <c r="C8" i="4"/>
  <c r="D8" i="4"/>
  <c r="E8" i="4"/>
  <c r="F8" i="4"/>
  <c r="G8" i="4"/>
  <c r="H8" i="4"/>
  <c r="I8" i="4"/>
  <c r="J8" i="4"/>
  <c r="K8" i="4"/>
  <c r="L8" i="4"/>
  <c r="M8" i="4"/>
  <c r="N8" i="4"/>
  <c r="O8" i="4"/>
  <c r="P8" i="4"/>
  <c r="Q8" i="4"/>
  <c r="R8" i="4"/>
  <c r="S8" i="4"/>
  <c r="T8" i="4"/>
  <c r="U8" i="4"/>
  <c r="V8" i="4"/>
  <c r="W8" i="4"/>
  <c r="X8" i="4"/>
  <c r="Y8" i="4"/>
  <c r="Z8" i="4"/>
  <c r="B9" i="4"/>
  <c r="C9" i="4"/>
  <c r="D9" i="4"/>
  <c r="E9" i="4"/>
  <c r="F9" i="4"/>
  <c r="G9" i="4"/>
  <c r="H9" i="4"/>
  <c r="I9" i="4"/>
  <c r="J9" i="4"/>
  <c r="K9" i="4"/>
  <c r="L9" i="4"/>
  <c r="M9" i="4"/>
  <c r="N9" i="4"/>
  <c r="O9" i="4"/>
  <c r="P9" i="4"/>
  <c r="Q9" i="4"/>
  <c r="R9" i="4"/>
  <c r="S9" i="4"/>
  <c r="T9" i="4"/>
  <c r="U9" i="4"/>
  <c r="V9" i="4"/>
  <c r="W9" i="4"/>
  <c r="X9" i="4"/>
  <c r="Y9" i="4"/>
  <c r="Z9" i="4"/>
  <c r="B10" i="4"/>
  <c r="C10" i="4"/>
  <c r="D10" i="4"/>
  <c r="E10" i="4"/>
  <c r="F10" i="4"/>
  <c r="G10" i="4"/>
  <c r="H10" i="4"/>
  <c r="I10" i="4"/>
  <c r="J10" i="4"/>
  <c r="K10" i="4"/>
  <c r="L10" i="4"/>
  <c r="M10" i="4"/>
  <c r="N10" i="4"/>
  <c r="O10" i="4"/>
  <c r="P10" i="4"/>
  <c r="Q10" i="4"/>
  <c r="R10" i="4"/>
  <c r="S10" i="4"/>
  <c r="T10" i="4"/>
  <c r="U10" i="4"/>
  <c r="V10" i="4"/>
  <c r="W10" i="4"/>
  <c r="X10" i="4"/>
  <c r="Y10" i="4"/>
  <c r="Z10" i="4"/>
  <c r="B11" i="4"/>
  <c r="C11" i="4"/>
  <c r="D11" i="4"/>
  <c r="E11" i="4"/>
  <c r="F11" i="4"/>
  <c r="G11" i="4"/>
  <c r="H11" i="4"/>
  <c r="I11" i="4"/>
  <c r="J11" i="4"/>
  <c r="K11" i="4"/>
  <c r="L11" i="4"/>
  <c r="M11" i="4"/>
  <c r="N11" i="4"/>
  <c r="O11" i="4"/>
  <c r="P11" i="4"/>
  <c r="Q11" i="4"/>
  <c r="R11" i="4"/>
  <c r="S11" i="4"/>
  <c r="T11" i="4"/>
  <c r="U11" i="4"/>
  <c r="V11" i="4"/>
  <c r="W11" i="4"/>
  <c r="X11" i="4"/>
  <c r="Y11" i="4"/>
  <c r="Z11" i="4"/>
  <c r="B12" i="4"/>
  <c r="C12" i="4"/>
  <c r="D12" i="4"/>
  <c r="E12" i="4"/>
  <c r="F12" i="4"/>
  <c r="G12" i="4"/>
  <c r="H12" i="4"/>
  <c r="I12" i="4"/>
  <c r="J12" i="4"/>
  <c r="K12" i="4"/>
  <c r="L12" i="4"/>
  <c r="M12" i="4"/>
  <c r="N12" i="4"/>
  <c r="O12" i="4"/>
  <c r="P12" i="4"/>
  <c r="Q12" i="4"/>
  <c r="R12" i="4"/>
  <c r="S12" i="4"/>
  <c r="T12" i="4"/>
  <c r="U12" i="4"/>
  <c r="V12" i="4"/>
  <c r="W12" i="4"/>
  <c r="X12" i="4"/>
  <c r="Y12" i="4"/>
  <c r="Z12" i="4"/>
  <c r="B13" i="4"/>
  <c r="C13" i="4"/>
  <c r="D13" i="4"/>
  <c r="E13" i="4"/>
  <c r="F13" i="4"/>
  <c r="G13" i="4"/>
  <c r="H13" i="4"/>
  <c r="I13" i="4"/>
  <c r="J13" i="4"/>
  <c r="K13" i="4"/>
  <c r="L13" i="4"/>
  <c r="M13" i="4"/>
  <c r="N13" i="4"/>
  <c r="O13" i="4"/>
  <c r="P13" i="4"/>
  <c r="Q13" i="4"/>
  <c r="R13" i="4"/>
  <c r="S13" i="4"/>
  <c r="T13" i="4"/>
  <c r="U13" i="4"/>
  <c r="V13" i="4"/>
  <c r="W13" i="4"/>
  <c r="X13" i="4"/>
  <c r="Y13" i="4"/>
  <c r="Z13" i="4"/>
  <c r="B14" i="4"/>
  <c r="C14" i="4"/>
  <c r="D14" i="4"/>
  <c r="E14" i="4"/>
  <c r="F14" i="4"/>
  <c r="G14" i="4"/>
  <c r="H14" i="4"/>
  <c r="I14" i="4"/>
  <c r="J14" i="4"/>
  <c r="K14" i="4"/>
  <c r="L14" i="4"/>
  <c r="M14" i="4"/>
  <c r="N14" i="4"/>
  <c r="O14" i="4"/>
  <c r="P14" i="4"/>
  <c r="Q14" i="4"/>
  <c r="R14" i="4"/>
  <c r="S14" i="4"/>
  <c r="T14" i="4"/>
  <c r="U14" i="4"/>
  <c r="V14" i="4"/>
  <c r="W14" i="4"/>
  <c r="X14" i="4"/>
  <c r="Y14" i="4"/>
  <c r="Z14" i="4"/>
  <c r="B15" i="4"/>
  <c r="C15" i="4"/>
  <c r="D15" i="4"/>
  <c r="E15" i="4"/>
  <c r="F15" i="4"/>
  <c r="G15" i="4"/>
  <c r="H15" i="4"/>
  <c r="I15" i="4"/>
  <c r="J15" i="4"/>
  <c r="K15" i="4"/>
  <c r="L15" i="4"/>
  <c r="M15" i="4"/>
  <c r="N15" i="4"/>
  <c r="O15" i="4"/>
  <c r="P15" i="4"/>
  <c r="Q15" i="4"/>
  <c r="R15" i="4"/>
  <c r="S15" i="4"/>
  <c r="T15" i="4"/>
  <c r="U15" i="4"/>
  <c r="V15" i="4"/>
  <c r="W15" i="4"/>
  <c r="X15" i="4"/>
  <c r="Y15" i="4"/>
  <c r="Z15" i="4"/>
  <c r="B16" i="4"/>
  <c r="C16" i="4"/>
  <c r="D16" i="4"/>
  <c r="E16" i="4"/>
  <c r="F16" i="4"/>
  <c r="G16" i="4"/>
  <c r="H16" i="4"/>
  <c r="I16" i="4"/>
  <c r="J16" i="4"/>
  <c r="K16" i="4"/>
  <c r="L16" i="4"/>
  <c r="M16" i="4"/>
  <c r="N16" i="4"/>
  <c r="O16" i="4"/>
  <c r="P16" i="4"/>
  <c r="Q16" i="4"/>
  <c r="R16" i="4"/>
  <c r="S16" i="4"/>
  <c r="T16" i="4"/>
  <c r="U16" i="4"/>
  <c r="V16" i="4"/>
  <c r="W16" i="4"/>
  <c r="X16" i="4"/>
  <c r="Y16" i="4"/>
  <c r="Z16" i="4"/>
  <c r="B17" i="4"/>
  <c r="C17" i="4"/>
  <c r="D17" i="4"/>
  <c r="E17" i="4"/>
  <c r="F17" i="4"/>
  <c r="G17" i="4"/>
  <c r="H17" i="4"/>
  <c r="I17" i="4"/>
  <c r="J17" i="4"/>
  <c r="K17" i="4"/>
  <c r="L17" i="4"/>
  <c r="M17" i="4"/>
  <c r="N17" i="4"/>
  <c r="O17" i="4"/>
  <c r="P17" i="4"/>
  <c r="Q17" i="4"/>
  <c r="R17" i="4"/>
  <c r="S17" i="4"/>
  <c r="T17" i="4"/>
  <c r="U17" i="4"/>
  <c r="V17" i="4"/>
  <c r="W17" i="4"/>
  <c r="X17" i="4"/>
  <c r="Y17" i="4"/>
  <c r="Z17" i="4"/>
  <c r="B18" i="4"/>
  <c r="C18" i="4"/>
  <c r="D18" i="4"/>
  <c r="E18" i="4"/>
  <c r="F18" i="4"/>
  <c r="G18" i="4"/>
  <c r="H18" i="4"/>
  <c r="I18" i="4"/>
  <c r="J18" i="4"/>
  <c r="K18" i="4"/>
  <c r="L18" i="4"/>
  <c r="M18" i="4"/>
  <c r="N18" i="4"/>
  <c r="O18" i="4"/>
  <c r="P18" i="4"/>
  <c r="Q18" i="4"/>
  <c r="R18" i="4"/>
  <c r="S18" i="4"/>
  <c r="T18" i="4"/>
  <c r="U18" i="4"/>
  <c r="V18" i="4"/>
  <c r="W18" i="4"/>
  <c r="X18" i="4"/>
  <c r="Y18" i="4"/>
  <c r="Z18" i="4"/>
  <c r="B19" i="4"/>
  <c r="C19" i="4"/>
  <c r="D19" i="4"/>
  <c r="E19" i="4"/>
  <c r="F19" i="4"/>
  <c r="G19" i="4"/>
  <c r="H19" i="4"/>
  <c r="I19" i="4"/>
  <c r="J19" i="4"/>
  <c r="K19" i="4"/>
  <c r="L19" i="4"/>
  <c r="M19" i="4"/>
  <c r="N19" i="4"/>
  <c r="O19" i="4"/>
  <c r="P19" i="4"/>
  <c r="Q19" i="4"/>
  <c r="R19" i="4"/>
  <c r="S19" i="4"/>
  <c r="T19" i="4"/>
  <c r="U19" i="4"/>
  <c r="V19" i="4"/>
  <c r="W19" i="4"/>
  <c r="X19" i="4"/>
  <c r="Y19" i="4"/>
  <c r="Z19" i="4"/>
  <c r="B20" i="4"/>
  <c r="C20" i="4"/>
  <c r="D20" i="4"/>
  <c r="E20" i="4"/>
  <c r="F20" i="4"/>
  <c r="G20" i="4"/>
  <c r="H20" i="4"/>
  <c r="I20" i="4"/>
  <c r="J20" i="4"/>
  <c r="K20" i="4"/>
  <c r="L20" i="4"/>
  <c r="M20" i="4"/>
  <c r="N20" i="4"/>
  <c r="O20" i="4"/>
  <c r="P20" i="4"/>
  <c r="Q20" i="4"/>
  <c r="R20" i="4"/>
  <c r="S20" i="4"/>
  <c r="T20" i="4"/>
  <c r="U20" i="4"/>
  <c r="V20" i="4"/>
  <c r="W20" i="4"/>
  <c r="X20" i="4"/>
  <c r="Y20" i="4"/>
  <c r="Z20" i="4"/>
  <c r="B21" i="4"/>
  <c r="C21" i="4"/>
  <c r="D21" i="4"/>
  <c r="E21" i="4"/>
  <c r="F21" i="4"/>
  <c r="G21" i="4"/>
  <c r="H21" i="4"/>
  <c r="I21" i="4"/>
  <c r="J21" i="4"/>
  <c r="K21" i="4"/>
  <c r="L21" i="4"/>
  <c r="M21" i="4"/>
  <c r="N21" i="4"/>
  <c r="O21" i="4"/>
  <c r="P21" i="4"/>
  <c r="Q21" i="4"/>
  <c r="R21" i="4"/>
  <c r="S21" i="4"/>
  <c r="T21" i="4"/>
  <c r="U21" i="4"/>
  <c r="V21" i="4"/>
  <c r="W21" i="4"/>
  <c r="X21" i="4"/>
  <c r="Y21" i="4"/>
  <c r="Z21" i="4"/>
  <c r="B22" i="4"/>
  <c r="C22" i="4"/>
  <c r="D22" i="4"/>
  <c r="E22" i="4"/>
  <c r="F22" i="4"/>
  <c r="G22" i="4"/>
  <c r="H22" i="4"/>
  <c r="I22" i="4"/>
  <c r="J22" i="4"/>
  <c r="K22" i="4"/>
  <c r="L22" i="4"/>
  <c r="M22" i="4"/>
  <c r="N22" i="4"/>
  <c r="O22" i="4"/>
  <c r="P22" i="4"/>
  <c r="Q22" i="4"/>
  <c r="R22" i="4"/>
  <c r="S22" i="4"/>
  <c r="T22" i="4"/>
  <c r="U22" i="4"/>
  <c r="V22" i="4"/>
  <c r="W22" i="4"/>
  <c r="X22" i="4"/>
  <c r="Y22" i="4"/>
  <c r="Z22" i="4"/>
  <c r="B23" i="4"/>
  <c r="C23" i="4"/>
  <c r="D23" i="4"/>
  <c r="E23" i="4"/>
  <c r="F23" i="4"/>
  <c r="G23" i="4"/>
  <c r="H23" i="4"/>
  <c r="I23" i="4"/>
  <c r="J23" i="4"/>
  <c r="K23" i="4"/>
  <c r="L23" i="4"/>
  <c r="M23" i="4"/>
  <c r="N23" i="4"/>
  <c r="O23" i="4"/>
  <c r="P23" i="4"/>
  <c r="Q23" i="4"/>
  <c r="R23" i="4"/>
  <c r="S23" i="4"/>
  <c r="T23" i="4"/>
  <c r="U23" i="4"/>
  <c r="V23" i="4"/>
  <c r="W23" i="4"/>
  <c r="X23" i="4"/>
  <c r="Y23" i="4"/>
  <c r="Z23" i="4"/>
  <c r="B24" i="4"/>
  <c r="C24" i="4"/>
  <c r="D24" i="4"/>
  <c r="E24" i="4"/>
  <c r="F24" i="4"/>
  <c r="G24" i="4"/>
  <c r="H24" i="4"/>
  <c r="I24" i="4"/>
  <c r="J24" i="4"/>
  <c r="K24" i="4"/>
  <c r="L24" i="4"/>
  <c r="M24" i="4"/>
  <c r="N24" i="4"/>
  <c r="O24" i="4"/>
  <c r="P24" i="4"/>
  <c r="Q24" i="4"/>
  <c r="R24" i="4"/>
  <c r="S24" i="4"/>
  <c r="T24" i="4"/>
  <c r="U24" i="4"/>
  <c r="V24" i="4"/>
  <c r="W24" i="4"/>
  <c r="X24" i="4"/>
  <c r="Y24" i="4"/>
  <c r="Z24" i="4"/>
  <c r="B25" i="4"/>
  <c r="C25" i="4"/>
  <c r="D25" i="4"/>
  <c r="E25" i="4"/>
  <c r="F25" i="4"/>
  <c r="G25" i="4"/>
  <c r="H25" i="4"/>
  <c r="I25" i="4"/>
  <c r="J25" i="4"/>
  <c r="K25" i="4"/>
  <c r="L25" i="4"/>
  <c r="M25" i="4"/>
  <c r="N25" i="4"/>
  <c r="O25" i="4"/>
  <c r="P25" i="4"/>
  <c r="Q25" i="4"/>
  <c r="R25" i="4"/>
  <c r="S25" i="4"/>
  <c r="T25" i="4"/>
  <c r="U25" i="4"/>
  <c r="V25" i="4"/>
  <c r="W25" i="4"/>
  <c r="X25" i="4"/>
  <c r="Y25" i="4"/>
  <c r="Z25" i="4"/>
  <c r="B26" i="4"/>
  <c r="C26" i="4"/>
  <c r="D26" i="4"/>
  <c r="E26" i="4"/>
  <c r="F26" i="4"/>
  <c r="G26" i="4"/>
  <c r="H26" i="4"/>
  <c r="I26" i="4"/>
  <c r="J26" i="4"/>
  <c r="K26" i="4"/>
  <c r="L26" i="4"/>
  <c r="M26" i="4"/>
  <c r="N26" i="4"/>
  <c r="O26" i="4"/>
  <c r="P26" i="4"/>
  <c r="Q26" i="4"/>
  <c r="R26" i="4"/>
  <c r="S26" i="4"/>
  <c r="T26" i="4"/>
  <c r="U26" i="4"/>
  <c r="V26" i="4"/>
  <c r="W26" i="4"/>
  <c r="X26" i="4"/>
  <c r="Y26" i="4"/>
  <c r="Z26" i="4"/>
  <c r="B27" i="4"/>
  <c r="C27" i="4"/>
  <c r="D27" i="4"/>
  <c r="E27" i="4"/>
  <c r="F27" i="4"/>
  <c r="G27" i="4"/>
  <c r="H27" i="4"/>
  <c r="I27" i="4"/>
  <c r="J27" i="4"/>
  <c r="K27" i="4"/>
  <c r="L27" i="4"/>
  <c r="M27" i="4"/>
  <c r="N27" i="4"/>
  <c r="O27" i="4"/>
  <c r="P27" i="4"/>
  <c r="Q27" i="4"/>
  <c r="R27" i="4"/>
  <c r="S27" i="4"/>
  <c r="T27" i="4"/>
  <c r="U27" i="4"/>
  <c r="V27" i="4"/>
  <c r="W27" i="4"/>
  <c r="X27" i="4"/>
  <c r="Y27" i="4"/>
  <c r="Z27" i="4"/>
  <c r="B28" i="4"/>
  <c r="C28" i="4"/>
  <c r="D28" i="4"/>
  <c r="E28" i="4"/>
  <c r="F28" i="4"/>
  <c r="G28" i="4"/>
  <c r="H28" i="4"/>
  <c r="I28" i="4"/>
  <c r="J28" i="4"/>
  <c r="K28" i="4"/>
  <c r="L28" i="4"/>
  <c r="M28" i="4"/>
  <c r="N28" i="4"/>
  <c r="O28" i="4"/>
  <c r="P28" i="4"/>
  <c r="Q28" i="4"/>
  <c r="R28" i="4"/>
  <c r="S28" i="4"/>
  <c r="T28" i="4"/>
  <c r="U28" i="4"/>
  <c r="V28" i="4"/>
  <c r="W28" i="4"/>
  <c r="X28" i="4"/>
  <c r="Y28" i="4"/>
  <c r="Z28" i="4"/>
  <c r="B29" i="4"/>
  <c r="C29" i="4"/>
  <c r="D29" i="4"/>
  <c r="E29" i="4"/>
  <c r="F29" i="4"/>
  <c r="G29" i="4"/>
  <c r="H29" i="4"/>
  <c r="I29" i="4"/>
  <c r="J29" i="4"/>
  <c r="K29" i="4"/>
  <c r="L29" i="4"/>
  <c r="M29" i="4"/>
  <c r="N29" i="4"/>
  <c r="O29" i="4"/>
  <c r="P29" i="4"/>
  <c r="Q29" i="4"/>
  <c r="R29" i="4"/>
  <c r="S29" i="4"/>
  <c r="T29" i="4"/>
  <c r="U29" i="4"/>
  <c r="V29" i="4"/>
  <c r="W29" i="4"/>
  <c r="X29" i="4"/>
  <c r="Y29" i="4"/>
  <c r="Z29" i="4"/>
  <c r="B30" i="4"/>
  <c r="C30" i="4"/>
  <c r="D30" i="4"/>
  <c r="E30" i="4"/>
  <c r="F30" i="4"/>
  <c r="G30" i="4"/>
  <c r="H30" i="4"/>
  <c r="I30" i="4"/>
  <c r="J30" i="4"/>
  <c r="K30" i="4"/>
  <c r="L30" i="4"/>
  <c r="M30" i="4"/>
  <c r="N30" i="4"/>
  <c r="O30" i="4"/>
  <c r="P30" i="4"/>
  <c r="Q30" i="4"/>
  <c r="R30" i="4"/>
  <c r="S30" i="4"/>
  <c r="T30" i="4"/>
  <c r="U30" i="4"/>
  <c r="V30" i="4"/>
  <c r="W30" i="4"/>
  <c r="X30" i="4"/>
  <c r="Y30" i="4"/>
  <c r="Z30" i="4"/>
  <c r="B31" i="4"/>
  <c r="C31" i="4"/>
  <c r="D31" i="4"/>
  <c r="E31" i="4"/>
  <c r="F31" i="4"/>
  <c r="G31" i="4"/>
  <c r="H31" i="4"/>
  <c r="I31" i="4"/>
  <c r="J31" i="4"/>
  <c r="K31" i="4"/>
  <c r="L31" i="4"/>
  <c r="M31" i="4"/>
  <c r="N31" i="4"/>
  <c r="O31" i="4"/>
  <c r="P31" i="4"/>
  <c r="Q31" i="4"/>
  <c r="R31" i="4"/>
  <c r="S31" i="4"/>
  <c r="T31" i="4"/>
  <c r="U31" i="4"/>
  <c r="V31" i="4"/>
  <c r="W31" i="4"/>
  <c r="X31" i="4"/>
  <c r="Y31" i="4"/>
  <c r="Z31" i="4"/>
  <c r="B32" i="4"/>
  <c r="C32" i="4"/>
  <c r="D32" i="4"/>
  <c r="E32" i="4"/>
  <c r="F32" i="4"/>
  <c r="G32" i="4"/>
  <c r="H32" i="4"/>
  <c r="I32" i="4"/>
  <c r="J32" i="4"/>
  <c r="K32" i="4"/>
  <c r="L32" i="4"/>
  <c r="M32" i="4"/>
  <c r="N32" i="4"/>
  <c r="O32" i="4"/>
  <c r="P32" i="4"/>
  <c r="Q32" i="4"/>
  <c r="R32" i="4"/>
  <c r="S32" i="4"/>
  <c r="T32" i="4"/>
  <c r="U32" i="4"/>
  <c r="V32" i="4"/>
  <c r="W32" i="4"/>
  <c r="X32" i="4"/>
  <c r="Y32" i="4"/>
  <c r="Z32" i="4"/>
  <c r="B33" i="4"/>
  <c r="C33" i="4"/>
  <c r="D33" i="4"/>
  <c r="E33" i="4"/>
  <c r="F33" i="4"/>
  <c r="G33" i="4"/>
  <c r="H33" i="4"/>
  <c r="I33" i="4"/>
  <c r="J33" i="4"/>
  <c r="K33" i="4"/>
  <c r="L33" i="4"/>
  <c r="M33" i="4"/>
  <c r="N33" i="4"/>
  <c r="O33" i="4"/>
  <c r="P33" i="4"/>
  <c r="Q33" i="4"/>
  <c r="R33" i="4"/>
  <c r="S33" i="4"/>
  <c r="T33" i="4"/>
  <c r="U33" i="4"/>
  <c r="V33" i="4"/>
  <c r="W33" i="4"/>
  <c r="X33" i="4"/>
  <c r="Y33" i="4"/>
  <c r="Z33" i="4"/>
  <c r="B34" i="4"/>
  <c r="C34" i="4"/>
  <c r="D34" i="4"/>
  <c r="E34" i="4"/>
  <c r="F34" i="4"/>
  <c r="G34" i="4"/>
  <c r="H34" i="4"/>
  <c r="I34" i="4"/>
  <c r="J34" i="4"/>
  <c r="K34" i="4"/>
  <c r="L34" i="4"/>
  <c r="M34" i="4"/>
  <c r="N34" i="4"/>
  <c r="O34" i="4"/>
  <c r="P34" i="4"/>
  <c r="Q34" i="4"/>
  <c r="R34" i="4"/>
  <c r="S34" i="4"/>
  <c r="T34" i="4"/>
  <c r="U34" i="4"/>
  <c r="V34" i="4"/>
  <c r="W34" i="4"/>
  <c r="X34" i="4"/>
  <c r="Y34" i="4"/>
  <c r="Z34" i="4"/>
  <c r="B35" i="4"/>
  <c r="C35" i="4"/>
  <c r="D35" i="4"/>
  <c r="E35" i="4"/>
  <c r="F35" i="4"/>
  <c r="G35" i="4"/>
  <c r="H35" i="4"/>
  <c r="I35" i="4"/>
  <c r="J35" i="4"/>
  <c r="K35" i="4"/>
  <c r="L35" i="4"/>
  <c r="M35" i="4"/>
  <c r="N35" i="4"/>
  <c r="O35" i="4"/>
  <c r="P35" i="4"/>
  <c r="Q35" i="4"/>
  <c r="R35" i="4"/>
  <c r="S35" i="4"/>
  <c r="T35" i="4"/>
  <c r="U35" i="4"/>
  <c r="V35" i="4"/>
  <c r="W35" i="4"/>
  <c r="X35" i="4"/>
  <c r="Y35" i="4"/>
  <c r="Z35" i="4"/>
  <c r="B36" i="4"/>
  <c r="C36" i="4"/>
  <c r="D36" i="4"/>
  <c r="E36" i="4"/>
  <c r="F36" i="4"/>
  <c r="G36" i="4"/>
  <c r="H36" i="4"/>
  <c r="I36" i="4"/>
  <c r="J36" i="4"/>
  <c r="K36" i="4"/>
  <c r="L36" i="4"/>
  <c r="M36" i="4"/>
  <c r="N36" i="4"/>
  <c r="O36" i="4"/>
  <c r="P36" i="4"/>
  <c r="Q36" i="4"/>
  <c r="R36" i="4"/>
  <c r="S36" i="4"/>
  <c r="T36" i="4"/>
  <c r="U36" i="4"/>
  <c r="V36" i="4"/>
  <c r="W36" i="4"/>
  <c r="X36" i="4"/>
  <c r="Y36" i="4"/>
  <c r="Z36" i="4"/>
  <c r="B37" i="4"/>
  <c r="C37" i="4"/>
  <c r="D37" i="4"/>
  <c r="E37" i="4"/>
  <c r="F37" i="4"/>
  <c r="G37" i="4"/>
  <c r="H37" i="4"/>
  <c r="I37" i="4"/>
  <c r="J37" i="4"/>
  <c r="K37" i="4"/>
  <c r="L37" i="4"/>
  <c r="M37" i="4"/>
  <c r="N37" i="4"/>
  <c r="O37" i="4"/>
  <c r="P37" i="4"/>
  <c r="Q37" i="4"/>
  <c r="R37" i="4"/>
  <c r="S37" i="4"/>
  <c r="T37" i="4"/>
  <c r="U37" i="4"/>
  <c r="V37" i="4"/>
  <c r="W37" i="4"/>
  <c r="X37" i="4"/>
  <c r="Y37" i="4"/>
  <c r="Z37" i="4"/>
  <c r="B38" i="4"/>
  <c r="C38" i="4"/>
  <c r="D38" i="4"/>
  <c r="E38" i="4"/>
  <c r="F38" i="4"/>
  <c r="G38" i="4"/>
  <c r="H38" i="4"/>
  <c r="I38" i="4"/>
  <c r="J38" i="4"/>
  <c r="K38" i="4"/>
  <c r="L38" i="4"/>
  <c r="M38" i="4"/>
  <c r="N38" i="4"/>
  <c r="O38" i="4"/>
  <c r="P38" i="4"/>
  <c r="Q38" i="4"/>
  <c r="R38" i="4"/>
  <c r="S38" i="4"/>
  <c r="T38" i="4"/>
  <c r="U38" i="4"/>
  <c r="V38" i="4"/>
  <c r="W38" i="4"/>
  <c r="X38" i="4"/>
  <c r="Y38" i="4"/>
  <c r="Z38" i="4"/>
  <c r="B39" i="4"/>
  <c r="C39" i="4"/>
  <c r="D39" i="4"/>
  <c r="E39" i="4"/>
  <c r="F39" i="4"/>
  <c r="G39" i="4"/>
  <c r="H39" i="4"/>
  <c r="I39" i="4"/>
  <c r="J39" i="4"/>
  <c r="K39" i="4"/>
  <c r="L39" i="4"/>
  <c r="M39" i="4"/>
  <c r="N39" i="4"/>
  <c r="O39" i="4"/>
  <c r="P39" i="4"/>
  <c r="Q39" i="4"/>
  <c r="R39" i="4"/>
  <c r="S39" i="4"/>
  <c r="T39" i="4"/>
  <c r="U39" i="4"/>
  <c r="V39" i="4"/>
  <c r="W39" i="4"/>
  <c r="X39" i="4"/>
  <c r="Y39" i="4"/>
  <c r="Z39" i="4"/>
  <c r="B40" i="4"/>
  <c r="C40" i="4"/>
  <c r="D40" i="4"/>
  <c r="E40" i="4"/>
  <c r="F40" i="4"/>
  <c r="G40" i="4"/>
  <c r="H40" i="4"/>
  <c r="I40" i="4"/>
  <c r="J40" i="4"/>
  <c r="K40" i="4"/>
  <c r="L40" i="4"/>
  <c r="M40" i="4"/>
  <c r="N40" i="4"/>
  <c r="O40" i="4"/>
  <c r="P40" i="4"/>
  <c r="Q40" i="4"/>
  <c r="R40" i="4"/>
  <c r="S40" i="4"/>
  <c r="T40" i="4"/>
  <c r="U40" i="4"/>
  <c r="V40" i="4"/>
  <c r="W40" i="4"/>
  <c r="X40" i="4"/>
  <c r="Y40" i="4"/>
  <c r="Z40" i="4"/>
  <c r="B41" i="4"/>
  <c r="C41" i="4"/>
  <c r="D41" i="4"/>
  <c r="E41" i="4"/>
  <c r="F41" i="4"/>
  <c r="G41" i="4"/>
  <c r="H41" i="4"/>
  <c r="I41" i="4"/>
  <c r="J41" i="4"/>
  <c r="K41" i="4"/>
  <c r="L41" i="4"/>
  <c r="M41" i="4"/>
  <c r="N41" i="4"/>
  <c r="O41" i="4"/>
  <c r="P41" i="4"/>
  <c r="Q41" i="4"/>
  <c r="R41" i="4"/>
  <c r="S41" i="4"/>
  <c r="T41" i="4"/>
  <c r="U41" i="4"/>
  <c r="V41" i="4"/>
  <c r="W41" i="4"/>
  <c r="X41" i="4"/>
  <c r="Y41" i="4"/>
  <c r="Z41" i="4"/>
  <c r="B42" i="4"/>
  <c r="C42" i="4"/>
  <c r="D42" i="4"/>
  <c r="E42" i="4"/>
  <c r="F42" i="4"/>
  <c r="G42" i="4"/>
  <c r="H42" i="4"/>
  <c r="I42" i="4"/>
  <c r="J42" i="4"/>
  <c r="K42" i="4"/>
  <c r="L42" i="4"/>
  <c r="M42" i="4"/>
  <c r="N42" i="4"/>
  <c r="O42" i="4"/>
  <c r="P42" i="4"/>
  <c r="Q42" i="4"/>
  <c r="R42" i="4"/>
  <c r="S42" i="4"/>
  <c r="T42" i="4"/>
  <c r="U42" i="4"/>
  <c r="V42" i="4"/>
  <c r="W42" i="4"/>
  <c r="X42" i="4"/>
  <c r="Y42" i="4"/>
  <c r="Z42" i="4"/>
  <c r="B43" i="4"/>
  <c r="C43" i="4"/>
  <c r="D43" i="4"/>
  <c r="E43" i="4"/>
  <c r="F43" i="4"/>
  <c r="G43" i="4"/>
  <c r="H43" i="4"/>
  <c r="I43" i="4"/>
  <c r="J43" i="4"/>
  <c r="K43" i="4"/>
  <c r="L43" i="4"/>
  <c r="M43" i="4"/>
  <c r="N43" i="4"/>
  <c r="O43" i="4"/>
  <c r="P43" i="4"/>
  <c r="Q43" i="4"/>
  <c r="R43" i="4"/>
  <c r="S43" i="4"/>
  <c r="T43" i="4"/>
  <c r="U43" i="4"/>
  <c r="V43" i="4"/>
  <c r="W43" i="4"/>
  <c r="X43" i="4"/>
  <c r="Y43" i="4"/>
  <c r="Z43" i="4"/>
  <c r="B44" i="4"/>
  <c r="C44" i="4"/>
  <c r="D44" i="4"/>
  <c r="E44" i="4"/>
  <c r="F44" i="4"/>
  <c r="G44" i="4"/>
  <c r="H44" i="4"/>
  <c r="I44" i="4"/>
  <c r="J44" i="4"/>
  <c r="K44" i="4"/>
  <c r="L44" i="4"/>
  <c r="M44" i="4"/>
  <c r="N44" i="4"/>
  <c r="O44" i="4"/>
  <c r="P44" i="4"/>
  <c r="Q44" i="4"/>
  <c r="R44" i="4"/>
  <c r="S44" i="4"/>
  <c r="T44" i="4"/>
  <c r="U44" i="4"/>
  <c r="V44" i="4"/>
  <c r="W44" i="4"/>
  <c r="X44" i="4"/>
  <c r="Y44" i="4"/>
  <c r="Z44" i="4"/>
  <c r="B45" i="4"/>
  <c r="C45" i="4"/>
  <c r="D45" i="4"/>
  <c r="E45" i="4"/>
  <c r="F45" i="4"/>
  <c r="G45" i="4"/>
  <c r="H45" i="4"/>
  <c r="I45" i="4"/>
  <c r="J45" i="4"/>
  <c r="K45" i="4"/>
  <c r="L45" i="4"/>
  <c r="M45" i="4"/>
  <c r="N45" i="4"/>
  <c r="O45" i="4"/>
  <c r="P45" i="4"/>
  <c r="Q45" i="4"/>
  <c r="R45" i="4"/>
  <c r="S45" i="4"/>
  <c r="T45" i="4"/>
  <c r="U45" i="4"/>
  <c r="V45" i="4"/>
  <c r="W45" i="4"/>
  <c r="X45" i="4"/>
  <c r="Y45" i="4"/>
  <c r="Z45" i="4"/>
  <c r="B46" i="4"/>
  <c r="C46" i="4"/>
  <c r="D46" i="4"/>
  <c r="E46" i="4"/>
  <c r="F46" i="4"/>
  <c r="G46" i="4"/>
  <c r="H46" i="4"/>
  <c r="I46" i="4"/>
  <c r="J46" i="4"/>
  <c r="K46" i="4"/>
  <c r="L46" i="4"/>
  <c r="M46" i="4"/>
  <c r="N46" i="4"/>
  <c r="O46" i="4"/>
  <c r="P46" i="4"/>
  <c r="Q46" i="4"/>
  <c r="R46" i="4"/>
  <c r="S46" i="4"/>
  <c r="T46" i="4"/>
  <c r="U46" i="4"/>
  <c r="V46" i="4"/>
  <c r="W46" i="4"/>
  <c r="X46" i="4"/>
  <c r="Y46" i="4"/>
  <c r="Z46" i="4"/>
  <c r="B47" i="4"/>
  <c r="C47" i="4"/>
  <c r="D47" i="4"/>
  <c r="E47" i="4"/>
  <c r="F47" i="4"/>
  <c r="G47" i="4"/>
  <c r="H47" i="4"/>
  <c r="I47" i="4"/>
  <c r="J47" i="4"/>
  <c r="K47" i="4"/>
  <c r="L47" i="4"/>
  <c r="M47" i="4"/>
  <c r="N47" i="4"/>
  <c r="O47" i="4"/>
  <c r="P47" i="4"/>
  <c r="Q47" i="4"/>
  <c r="R47" i="4"/>
  <c r="S47" i="4"/>
  <c r="T47" i="4"/>
  <c r="U47" i="4"/>
  <c r="V47" i="4"/>
  <c r="W47" i="4"/>
  <c r="X47" i="4"/>
  <c r="Y47" i="4"/>
  <c r="Z47" i="4"/>
  <c r="B48" i="4"/>
  <c r="C48" i="4"/>
  <c r="D48" i="4"/>
  <c r="E48" i="4"/>
  <c r="F48" i="4"/>
  <c r="G48" i="4"/>
  <c r="H48" i="4"/>
  <c r="I48" i="4"/>
  <c r="J48" i="4"/>
  <c r="K48" i="4"/>
  <c r="L48" i="4"/>
  <c r="M48" i="4"/>
  <c r="N48" i="4"/>
  <c r="O48" i="4"/>
  <c r="P48" i="4"/>
  <c r="Q48" i="4"/>
  <c r="R48" i="4"/>
  <c r="S48" i="4"/>
  <c r="T48" i="4"/>
  <c r="U48" i="4"/>
  <c r="V48" i="4"/>
  <c r="W48" i="4"/>
  <c r="X48" i="4"/>
  <c r="Y48" i="4"/>
  <c r="Z48" i="4"/>
  <c r="B49" i="4"/>
  <c r="C49" i="4"/>
  <c r="D49" i="4"/>
  <c r="E49" i="4"/>
  <c r="F49" i="4"/>
  <c r="G49" i="4"/>
  <c r="H49" i="4"/>
  <c r="I49" i="4"/>
  <c r="J49" i="4"/>
  <c r="K49" i="4"/>
  <c r="L49" i="4"/>
  <c r="M49" i="4"/>
  <c r="N49" i="4"/>
  <c r="O49" i="4"/>
  <c r="P49" i="4"/>
  <c r="Q49" i="4"/>
  <c r="R49" i="4"/>
  <c r="S49" i="4"/>
  <c r="T49" i="4"/>
  <c r="U49" i="4"/>
  <c r="V49" i="4"/>
  <c r="W49" i="4"/>
  <c r="X49" i="4"/>
  <c r="Y49" i="4"/>
  <c r="Z49" i="4"/>
  <c r="B50" i="4"/>
  <c r="C50" i="4"/>
  <c r="D50" i="4"/>
  <c r="E50" i="4"/>
  <c r="F50" i="4"/>
  <c r="G50" i="4"/>
  <c r="H50" i="4"/>
  <c r="I50" i="4"/>
  <c r="J50" i="4"/>
  <c r="K50" i="4"/>
  <c r="L50" i="4"/>
  <c r="M50" i="4"/>
  <c r="N50" i="4"/>
  <c r="O50" i="4"/>
  <c r="P50" i="4"/>
  <c r="Q50" i="4"/>
  <c r="R50" i="4"/>
  <c r="S50" i="4"/>
  <c r="T50" i="4"/>
  <c r="U50" i="4"/>
  <c r="V50" i="4"/>
  <c r="W50" i="4"/>
  <c r="X50" i="4"/>
  <c r="Y50" i="4"/>
  <c r="Z50" i="4"/>
  <c r="B51" i="4"/>
  <c r="C51" i="4"/>
  <c r="D51" i="4"/>
  <c r="E51" i="4"/>
  <c r="F51" i="4"/>
  <c r="G51" i="4"/>
  <c r="H51" i="4"/>
  <c r="I51" i="4"/>
  <c r="J51" i="4"/>
  <c r="K51" i="4"/>
  <c r="L51" i="4"/>
  <c r="M51" i="4"/>
  <c r="N51" i="4"/>
  <c r="O51" i="4"/>
  <c r="P51" i="4"/>
  <c r="Q51" i="4"/>
  <c r="R51" i="4"/>
  <c r="S51" i="4"/>
  <c r="T51" i="4"/>
  <c r="U51" i="4"/>
  <c r="V51" i="4"/>
  <c r="W51" i="4"/>
  <c r="X51" i="4"/>
  <c r="Y51" i="4"/>
  <c r="Z51" i="4"/>
  <c r="B52" i="4"/>
  <c r="C52" i="4"/>
  <c r="D52" i="4"/>
  <c r="E52" i="4"/>
  <c r="F52" i="4"/>
  <c r="G52" i="4"/>
  <c r="H52" i="4"/>
  <c r="I52" i="4"/>
  <c r="J52" i="4"/>
  <c r="K52" i="4"/>
  <c r="L52" i="4"/>
  <c r="M52" i="4"/>
  <c r="N52" i="4"/>
  <c r="O52" i="4"/>
  <c r="P52" i="4"/>
  <c r="Q52" i="4"/>
  <c r="R52" i="4"/>
  <c r="S52" i="4"/>
  <c r="T52" i="4"/>
  <c r="U52" i="4"/>
  <c r="V52" i="4"/>
  <c r="W52" i="4"/>
  <c r="X52" i="4"/>
  <c r="Y52" i="4"/>
  <c r="Z52" i="4"/>
  <c r="B53" i="4"/>
  <c r="C53" i="4"/>
  <c r="D53" i="4"/>
  <c r="E53" i="4"/>
  <c r="F53" i="4"/>
  <c r="G53" i="4"/>
  <c r="H53" i="4"/>
  <c r="I53" i="4"/>
  <c r="J53" i="4"/>
  <c r="K53" i="4"/>
  <c r="L53" i="4"/>
  <c r="M53" i="4"/>
  <c r="N53" i="4"/>
  <c r="O53" i="4"/>
  <c r="P53" i="4"/>
  <c r="Q53" i="4"/>
  <c r="R53" i="4"/>
  <c r="S53" i="4"/>
  <c r="T53" i="4"/>
  <c r="U53" i="4"/>
  <c r="V53" i="4"/>
  <c r="W53" i="4"/>
  <c r="X53" i="4"/>
  <c r="Y53" i="4"/>
  <c r="Z53" i="4"/>
  <c r="B54" i="4"/>
  <c r="C54" i="4"/>
  <c r="D54" i="4"/>
  <c r="E54" i="4"/>
  <c r="F54" i="4"/>
  <c r="G54" i="4"/>
  <c r="H54" i="4"/>
  <c r="I54" i="4"/>
  <c r="J54" i="4"/>
  <c r="K54" i="4"/>
  <c r="L54" i="4"/>
  <c r="M54" i="4"/>
  <c r="N54" i="4"/>
  <c r="O54" i="4"/>
  <c r="P54" i="4"/>
  <c r="Q54" i="4"/>
  <c r="R54" i="4"/>
  <c r="S54" i="4"/>
  <c r="T54" i="4"/>
  <c r="U54" i="4"/>
  <c r="V54" i="4"/>
  <c r="W54" i="4"/>
  <c r="X54" i="4"/>
  <c r="Y54" i="4"/>
  <c r="Z54" i="4"/>
  <c r="B55" i="4"/>
  <c r="C55" i="4"/>
  <c r="D55" i="4"/>
  <c r="E55" i="4"/>
  <c r="F55" i="4"/>
  <c r="G55" i="4"/>
  <c r="H55" i="4"/>
  <c r="I55" i="4"/>
  <c r="J55" i="4"/>
  <c r="K55" i="4"/>
  <c r="L55" i="4"/>
  <c r="M55" i="4"/>
  <c r="N55" i="4"/>
  <c r="O55" i="4"/>
  <c r="P55" i="4"/>
  <c r="Q55" i="4"/>
  <c r="R55" i="4"/>
  <c r="S55" i="4"/>
  <c r="T55" i="4"/>
  <c r="U55" i="4"/>
  <c r="V55" i="4"/>
  <c r="W55" i="4"/>
  <c r="X55" i="4"/>
  <c r="Y55" i="4"/>
  <c r="Z55" i="4"/>
  <c r="B56" i="4"/>
  <c r="C56" i="4"/>
  <c r="D56" i="4"/>
  <c r="E56" i="4"/>
  <c r="F56" i="4"/>
  <c r="G56" i="4"/>
  <c r="H56" i="4"/>
  <c r="I56" i="4"/>
  <c r="J56" i="4"/>
  <c r="K56" i="4"/>
  <c r="L56" i="4"/>
  <c r="M56" i="4"/>
  <c r="N56" i="4"/>
  <c r="O56" i="4"/>
  <c r="P56" i="4"/>
  <c r="Q56" i="4"/>
  <c r="R56" i="4"/>
  <c r="S56" i="4"/>
  <c r="T56" i="4"/>
  <c r="U56" i="4"/>
  <c r="V56" i="4"/>
  <c r="W56" i="4"/>
  <c r="X56" i="4"/>
  <c r="Y56" i="4"/>
  <c r="Z56" i="4"/>
  <c r="B57" i="4"/>
  <c r="C57" i="4"/>
  <c r="D57" i="4"/>
  <c r="E57" i="4"/>
  <c r="F57" i="4"/>
  <c r="G57" i="4"/>
  <c r="H57" i="4"/>
  <c r="I57" i="4"/>
  <c r="J57" i="4"/>
  <c r="K57" i="4"/>
  <c r="L57" i="4"/>
  <c r="M57" i="4"/>
  <c r="N57" i="4"/>
  <c r="O57" i="4"/>
  <c r="P57" i="4"/>
  <c r="Q57" i="4"/>
  <c r="R57" i="4"/>
  <c r="S57" i="4"/>
  <c r="T57" i="4"/>
  <c r="U57" i="4"/>
  <c r="V57" i="4"/>
  <c r="W57" i="4"/>
  <c r="X57" i="4"/>
  <c r="Y57" i="4"/>
  <c r="Z57" i="4"/>
  <c r="B58" i="4"/>
  <c r="C58" i="4"/>
  <c r="D58" i="4"/>
  <c r="E58" i="4"/>
  <c r="F58" i="4"/>
  <c r="G58" i="4"/>
  <c r="H58" i="4"/>
  <c r="I58" i="4"/>
  <c r="J58" i="4"/>
  <c r="K58" i="4"/>
  <c r="L58" i="4"/>
  <c r="M58" i="4"/>
  <c r="N58" i="4"/>
  <c r="O58" i="4"/>
  <c r="P58" i="4"/>
  <c r="Q58" i="4"/>
  <c r="R58" i="4"/>
  <c r="S58" i="4"/>
  <c r="T58" i="4"/>
  <c r="U58" i="4"/>
  <c r="V58" i="4"/>
  <c r="W58" i="4"/>
  <c r="X58" i="4"/>
  <c r="Y58" i="4"/>
  <c r="Z58" i="4"/>
  <c r="B59" i="4"/>
  <c r="C59" i="4"/>
  <c r="D59" i="4"/>
  <c r="E59" i="4"/>
  <c r="F59" i="4"/>
  <c r="G59" i="4"/>
  <c r="H59" i="4"/>
  <c r="I59" i="4"/>
  <c r="J59" i="4"/>
  <c r="K59" i="4"/>
  <c r="L59" i="4"/>
  <c r="M59" i="4"/>
  <c r="N59" i="4"/>
  <c r="O59" i="4"/>
  <c r="P59" i="4"/>
  <c r="Q59" i="4"/>
  <c r="R59" i="4"/>
  <c r="S59" i="4"/>
  <c r="T59" i="4"/>
  <c r="U59" i="4"/>
  <c r="V59" i="4"/>
  <c r="W59" i="4"/>
  <c r="X59" i="4"/>
  <c r="Y59" i="4"/>
  <c r="Z59" i="4"/>
  <c r="B60" i="4"/>
  <c r="C60" i="4"/>
  <c r="D60" i="4"/>
  <c r="E60" i="4"/>
  <c r="F60" i="4"/>
  <c r="G60" i="4"/>
  <c r="H60" i="4"/>
  <c r="I60" i="4"/>
  <c r="J60" i="4"/>
  <c r="K60" i="4"/>
  <c r="L60" i="4"/>
  <c r="M60" i="4"/>
  <c r="N60" i="4"/>
  <c r="O60" i="4"/>
  <c r="P60" i="4"/>
  <c r="Q60" i="4"/>
  <c r="R60" i="4"/>
  <c r="S60" i="4"/>
  <c r="T60" i="4"/>
  <c r="U60" i="4"/>
  <c r="V60" i="4"/>
  <c r="W60" i="4"/>
  <c r="X60" i="4"/>
  <c r="Y60" i="4"/>
  <c r="Z60" i="4"/>
  <c r="B61" i="4"/>
  <c r="C61" i="4"/>
  <c r="D61" i="4"/>
  <c r="E61" i="4"/>
  <c r="F61" i="4"/>
  <c r="G61" i="4"/>
  <c r="H61" i="4"/>
  <c r="I61" i="4"/>
  <c r="J61" i="4"/>
  <c r="K61" i="4"/>
  <c r="L61" i="4"/>
  <c r="M61" i="4"/>
  <c r="N61" i="4"/>
  <c r="O61" i="4"/>
  <c r="P61" i="4"/>
  <c r="Q61" i="4"/>
  <c r="R61" i="4"/>
  <c r="S61" i="4"/>
  <c r="T61" i="4"/>
  <c r="U61" i="4"/>
  <c r="V61" i="4"/>
  <c r="W61" i="4"/>
  <c r="X61" i="4"/>
  <c r="Y61" i="4"/>
  <c r="Z61" i="4"/>
  <c r="B62" i="4"/>
  <c r="C62" i="4"/>
  <c r="D62" i="4"/>
  <c r="E62" i="4"/>
  <c r="F62" i="4"/>
  <c r="G62" i="4"/>
  <c r="H62" i="4"/>
  <c r="I62" i="4"/>
  <c r="J62" i="4"/>
  <c r="K62" i="4"/>
  <c r="L62" i="4"/>
  <c r="M62" i="4"/>
  <c r="N62" i="4"/>
  <c r="O62" i="4"/>
  <c r="P62" i="4"/>
  <c r="Q62" i="4"/>
  <c r="R62" i="4"/>
  <c r="S62" i="4"/>
  <c r="T62" i="4"/>
  <c r="U62" i="4"/>
  <c r="V62" i="4"/>
  <c r="W62" i="4"/>
  <c r="X62" i="4"/>
  <c r="Y62" i="4"/>
  <c r="Z62" i="4"/>
  <c r="B63" i="4"/>
  <c r="C63" i="4"/>
  <c r="D63" i="4"/>
  <c r="E63" i="4"/>
  <c r="F63" i="4"/>
  <c r="G63" i="4"/>
  <c r="H63" i="4"/>
  <c r="I63" i="4"/>
  <c r="J63" i="4"/>
  <c r="K63" i="4"/>
  <c r="L63" i="4"/>
  <c r="M63" i="4"/>
  <c r="N63" i="4"/>
  <c r="O63" i="4"/>
  <c r="P63" i="4"/>
  <c r="Q63" i="4"/>
  <c r="R63" i="4"/>
  <c r="S63" i="4"/>
  <c r="T63" i="4"/>
  <c r="U63" i="4"/>
  <c r="V63" i="4"/>
  <c r="W63" i="4"/>
  <c r="X63" i="4"/>
  <c r="Y63" i="4"/>
  <c r="Z63" i="4"/>
  <c r="B64" i="4"/>
  <c r="C64" i="4"/>
  <c r="D64" i="4"/>
  <c r="E64" i="4"/>
  <c r="F64" i="4"/>
  <c r="G64" i="4"/>
  <c r="H64" i="4"/>
  <c r="I64" i="4"/>
  <c r="J64" i="4"/>
  <c r="K64" i="4"/>
  <c r="L64" i="4"/>
  <c r="M64" i="4"/>
  <c r="N64" i="4"/>
  <c r="O64" i="4"/>
  <c r="P64" i="4"/>
  <c r="Q64" i="4"/>
  <c r="R64" i="4"/>
  <c r="S64" i="4"/>
  <c r="T64" i="4"/>
  <c r="U64" i="4"/>
  <c r="V64" i="4"/>
  <c r="W64" i="4"/>
  <c r="X64" i="4"/>
  <c r="Y64" i="4"/>
  <c r="Z64" i="4"/>
  <c r="B65" i="4"/>
  <c r="C65" i="4"/>
  <c r="D65" i="4"/>
  <c r="E65" i="4"/>
  <c r="F65" i="4"/>
  <c r="G65" i="4"/>
  <c r="H65" i="4"/>
  <c r="I65" i="4"/>
  <c r="J65" i="4"/>
  <c r="K65" i="4"/>
  <c r="L65" i="4"/>
  <c r="M65" i="4"/>
  <c r="N65" i="4"/>
  <c r="O65" i="4"/>
  <c r="P65" i="4"/>
  <c r="Q65" i="4"/>
  <c r="R65" i="4"/>
  <c r="S65" i="4"/>
  <c r="T65" i="4"/>
  <c r="U65" i="4"/>
  <c r="V65" i="4"/>
  <c r="W65" i="4"/>
  <c r="X65" i="4"/>
  <c r="Y65" i="4"/>
  <c r="Z65" i="4"/>
  <c r="B66" i="4"/>
  <c r="C66" i="4"/>
  <c r="D66" i="4"/>
  <c r="E66" i="4"/>
  <c r="F66" i="4"/>
  <c r="G66" i="4"/>
  <c r="H66" i="4"/>
  <c r="I66" i="4"/>
  <c r="J66" i="4"/>
  <c r="K66" i="4"/>
  <c r="L66" i="4"/>
  <c r="M66" i="4"/>
  <c r="N66" i="4"/>
  <c r="O66" i="4"/>
  <c r="P66" i="4"/>
  <c r="Q66" i="4"/>
  <c r="R66" i="4"/>
  <c r="S66" i="4"/>
  <c r="T66" i="4"/>
  <c r="U66" i="4"/>
  <c r="V66" i="4"/>
  <c r="W66" i="4"/>
  <c r="X66" i="4"/>
  <c r="Y66" i="4"/>
  <c r="Z66" i="4"/>
  <c r="B67" i="4"/>
  <c r="C67" i="4"/>
  <c r="D67" i="4"/>
  <c r="E67" i="4"/>
  <c r="F67" i="4"/>
  <c r="G67" i="4"/>
  <c r="H67" i="4"/>
  <c r="I67" i="4"/>
  <c r="J67" i="4"/>
  <c r="K67" i="4"/>
  <c r="L67" i="4"/>
  <c r="M67" i="4"/>
  <c r="N67" i="4"/>
  <c r="O67" i="4"/>
  <c r="P67" i="4"/>
  <c r="Q67" i="4"/>
  <c r="R67" i="4"/>
  <c r="S67" i="4"/>
  <c r="T67" i="4"/>
  <c r="U67" i="4"/>
  <c r="V67" i="4"/>
  <c r="W67" i="4"/>
  <c r="X67" i="4"/>
  <c r="Y67" i="4"/>
  <c r="Z67" i="4"/>
  <c r="B68" i="4"/>
  <c r="C68" i="4"/>
  <c r="D68" i="4"/>
  <c r="E68" i="4"/>
  <c r="F68" i="4"/>
  <c r="G68" i="4"/>
  <c r="H68" i="4"/>
  <c r="I68" i="4"/>
  <c r="J68" i="4"/>
  <c r="K68" i="4"/>
  <c r="L68" i="4"/>
  <c r="M68" i="4"/>
  <c r="N68" i="4"/>
  <c r="O68" i="4"/>
  <c r="P68" i="4"/>
  <c r="Q68" i="4"/>
  <c r="R68" i="4"/>
  <c r="S68" i="4"/>
  <c r="T68" i="4"/>
  <c r="U68" i="4"/>
  <c r="V68" i="4"/>
  <c r="W68" i="4"/>
  <c r="X68" i="4"/>
  <c r="Y68" i="4"/>
  <c r="Z68" i="4"/>
  <c r="B69" i="4"/>
  <c r="C69" i="4"/>
  <c r="D69" i="4"/>
  <c r="E69" i="4"/>
  <c r="F69" i="4"/>
  <c r="G69" i="4"/>
  <c r="H69" i="4"/>
  <c r="I69" i="4"/>
  <c r="J69" i="4"/>
  <c r="K69" i="4"/>
  <c r="L69" i="4"/>
  <c r="M69" i="4"/>
  <c r="N69" i="4"/>
  <c r="O69" i="4"/>
  <c r="P69" i="4"/>
  <c r="Q69" i="4"/>
  <c r="R69" i="4"/>
  <c r="S69" i="4"/>
  <c r="T69" i="4"/>
  <c r="U69" i="4"/>
  <c r="V69" i="4"/>
  <c r="W69" i="4"/>
  <c r="X69" i="4"/>
  <c r="Y69" i="4"/>
  <c r="Z69" i="4"/>
  <c r="B70" i="4"/>
  <c r="C70" i="4"/>
  <c r="D70" i="4"/>
  <c r="E70" i="4"/>
  <c r="F70" i="4"/>
  <c r="G70" i="4"/>
  <c r="H70" i="4"/>
  <c r="I70" i="4"/>
  <c r="J70" i="4"/>
  <c r="K70" i="4"/>
  <c r="L70" i="4"/>
  <c r="M70" i="4"/>
  <c r="N70" i="4"/>
  <c r="O70" i="4"/>
  <c r="P70" i="4"/>
  <c r="Q70" i="4"/>
  <c r="R70" i="4"/>
  <c r="S70" i="4"/>
  <c r="T70" i="4"/>
  <c r="U70" i="4"/>
  <c r="V70" i="4"/>
  <c r="W70" i="4"/>
  <c r="X70" i="4"/>
  <c r="Y70" i="4"/>
  <c r="Z70" i="4"/>
  <c r="B71" i="4"/>
  <c r="C71" i="4"/>
  <c r="D71" i="4"/>
  <c r="E71" i="4"/>
  <c r="F71" i="4"/>
  <c r="G71" i="4"/>
  <c r="H71" i="4"/>
  <c r="I71" i="4"/>
  <c r="J71" i="4"/>
  <c r="K71" i="4"/>
  <c r="L71" i="4"/>
  <c r="M71" i="4"/>
  <c r="N71" i="4"/>
  <c r="O71" i="4"/>
  <c r="P71" i="4"/>
  <c r="Q71" i="4"/>
  <c r="R71" i="4"/>
  <c r="S71" i="4"/>
  <c r="T71" i="4"/>
  <c r="U71" i="4"/>
  <c r="V71" i="4"/>
  <c r="W71" i="4"/>
  <c r="X71" i="4"/>
  <c r="Y71" i="4"/>
  <c r="Z71" i="4"/>
  <c r="B72" i="4"/>
  <c r="C72" i="4"/>
  <c r="D72" i="4"/>
  <c r="E72" i="4"/>
  <c r="F72" i="4"/>
  <c r="G72" i="4"/>
  <c r="H72" i="4"/>
  <c r="I72" i="4"/>
  <c r="J72" i="4"/>
  <c r="K72" i="4"/>
  <c r="L72" i="4"/>
  <c r="M72" i="4"/>
  <c r="N72" i="4"/>
  <c r="O72" i="4"/>
  <c r="P72" i="4"/>
  <c r="Q72" i="4"/>
  <c r="R72" i="4"/>
  <c r="S72" i="4"/>
  <c r="T72" i="4"/>
  <c r="U72" i="4"/>
  <c r="V72" i="4"/>
  <c r="W72" i="4"/>
  <c r="X72" i="4"/>
  <c r="Y72" i="4"/>
  <c r="Z72" i="4"/>
  <c r="B73" i="4"/>
  <c r="C73" i="4"/>
  <c r="D73" i="4"/>
  <c r="E73" i="4"/>
  <c r="F73" i="4"/>
  <c r="G73" i="4"/>
  <c r="H73" i="4"/>
  <c r="I73" i="4"/>
  <c r="J73" i="4"/>
  <c r="K73" i="4"/>
  <c r="L73" i="4"/>
  <c r="M73" i="4"/>
  <c r="N73" i="4"/>
  <c r="O73" i="4"/>
  <c r="P73" i="4"/>
  <c r="Q73" i="4"/>
  <c r="R73" i="4"/>
  <c r="S73" i="4"/>
  <c r="T73" i="4"/>
  <c r="U73" i="4"/>
  <c r="V73" i="4"/>
  <c r="W73" i="4"/>
  <c r="X73" i="4"/>
  <c r="Y73" i="4"/>
  <c r="Z73" i="4"/>
  <c r="B74" i="4"/>
  <c r="C74" i="4"/>
  <c r="D74" i="4"/>
  <c r="E74" i="4"/>
  <c r="F74" i="4"/>
  <c r="G74" i="4"/>
  <c r="H74" i="4"/>
  <c r="I74" i="4"/>
  <c r="J74" i="4"/>
  <c r="K74" i="4"/>
  <c r="L74" i="4"/>
  <c r="M74" i="4"/>
  <c r="N74" i="4"/>
  <c r="O74" i="4"/>
  <c r="P74" i="4"/>
  <c r="Q74" i="4"/>
  <c r="R74" i="4"/>
  <c r="S74" i="4"/>
  <c r="T74" i="4"/>
  <c r="U74" i="4"/>
  <c r="V74" i="4"/>
  <c r="W74" i="4"/>
  <c r="X74" i="4"/>
  <c r="Y74" i="4"/>
  <c r="Z74" i="4"/>
  <c r="B75" i="4"/>
  <c r="C75" i="4"/>
  <c r="D75" i="4"/>
  <c r="E75" i="4"/>
  <c r="F75" i="4"/>
  <c r="G75" i="4"/>
  <c r="H75" i="4"/>
  <c r="I75" i="4"/>
  <c r="J75" i="4"/>
  <c r="K75" i="4"/>
  <c r="L75" i="4"/>
  <c r="M75" i="4"/>
  <c r="N75" i="4"/>
  <c r="O75" i="4"/>
  <c r="P75" i="4"/>
  <c r="Q75" i="4"/>
  <c r="R75" i="4"/>
  <c r="S75" i="4"/>
  <c r="T75" i="4"/>
  <c r="U75" i="4"/>
  <c r="V75" i="4"/>
  <c r="W75" i="4"/>
  <c r="X75" i="4"/>
  <c r="Y75" i="4"/>
  <c r="Z75" i="4"/>
  <c r="B76" i="4"/>
  <c r="C76" i="4"/>
  <c r="D76" i="4"/>
  <c r="E76" i="4"/>
  <c r="F76" i="4"/>
  <c r="G76" i="4"/>
  <c r="H76" i="4"/>
  <c r="I76" i="4"/>
  <c r="J76" i="4"/>
  <c r="K76" i="4"/>
  <c r="L76" i="4"/>
  <c r="M76" i="4"/>
  <c r="N76" i="4"/>
  <c r="O76" i="4"/>
  <c r="P76" i="4"/>
  <c r="Q76" i="4"/>
  <c r="R76" i="4"/>
  <c r="S76" i="4"/>
  <c r="T76" i="4"/>
  <c r="U76" i="4"/>
  <c r="V76" i="4"/>
  <c r="W76" i="4"/>
  <c r="X76" i="4"/>
  <c r="Y76" i="4"/>
  <c r="Z76" i="4"/>
  <c r="B77" i="4"/>
  <c r="C77" i="4"/>
  <c r="D77" i="4"/>
  <c r="E77" i="4"/>
  <c r="F77" i="4"/>
  <c r="G77" i="4"/>
  <c r="H77" i="4"/>
  <c r="I77" i="4"/>
  <c r="J77" i="4"/>
  <c r="K77" i="4"/>
  <c r="L77" i="4"/>
  <c r="M77" i="4"/>
  <c r="N77" i="4"/>
  <c r="O77" i="4"/>
  <c r="P77" i="4"/>
  <c r="Q77" i="4"/>
  <c r="R77" i="4"/>
  <c r="S77" i="4"/>
  <c r="T77" i="4"/>
  <c r="U77" i="4"/>
  <c r="V77" i="4"/>
  <c r="W77" i="4"/>
  <c r="X77" i="4"/>
  <c r="Y77" i="4"/>
  <c r="Z77" i="4"/>
  <c r="B78" i="4"/>
  <c r="C78" i="4"/>
  <c r="D78" i="4"/>
  <c r="E78" i="4"/>
  <c r="F78" i="4"/>
  <c r="G78" i="4"/>
  <c r="H78" i="4"/>
  <c r="I78" i="4"/>
  <c r="J78" i="4"/>
  <c r="K78" i="4"/>
  <c r="L78" i="4"/>
  <c r="M78" i="4"/>
  <c r="N78" i="4"/>
  <c r="O78" i="4"/>
  <c r="P78" i="4"/>
  <c r="Q78" i="4"/>
  <c r="R78" i="4"/>
  <c r="S78" i="4"/>
  <c r="T78" i="4"/>
  <c r="U78" i="4"/>
  <c r="V78" i="4"/>
  <c r="W78" i="4"/>
  <c r="X78" i="4"/>
  <c r="Y78" i="4"/>
  <c r="Z78" i="4"/>
  <c r="B79" i="4"/>
  <c r="C79" i="4"/>
  <c r="D79" i="4"/>
  <c r="E79" i="4"/>
  <c r="F79" i="4"/>
  <c r="G79" i="4"/>
  <c r="H79" i="4"/>
  <c r="I79" i="4"/>
  <c r="J79" i="4"/>
  <c r="K79" i="4"/>
  <c r="L79" i="4"/>
  <c r="M79" i="4"/>
  <c r="N79" i="4"/>
  <c r="O79" i="4"/>
  <c r="P79" i="4"/>
  <c r="Q79" i="4"/>
  <c r="R79" i="4"/>
  <c r="S79" i="4"/>
  <c r="T79" i="4"/>
  <c r="U79" i="4"/>
  <c r="V79" i="4"/>
  <c r="W79" i="4"/>
  <c r="X79" i="4"/>
  <c r="Y79" i="4"/>
  <c r="Z79" i="4"/>
  <c r="B80" i="4"/>
  <c r="C80" i="4"/>
  <c r="D80" i="4"/>
  <c r="D120" i="4"/>
  <c r="E80" i="4"/>
  <c r="F80" i="4"/>
  <c r="G80" i="4"/>
  <c r="H80" i="4"/>
  <c r="I80" i="4"/>
  <c r="J80" i="4"/>
  <c r="K80" i="4"/>
  <c r="L80" i="4"/>
  <c r="M80" i="4"/>
  <c r="N80" i="4"/>
  <c r="O80" i="4"/>
  <c r="P80" i="4"/>
  <c r="Q80" i="4"/>
  <c r="R80" i="4"/>
  <c r="S80" i="4"/>
  <c r="T80" i="4"/>
  <c r="U80" i="4"/>
  <c r="V80" i="4"/>
  <c r="W80" i="4"/>
  <c r="X80" i="4"/>
  <c r="Y80" i="4"/>
  <c r="Z80" i="4"/>
  <c r="B81" i="4"/>
  <c r="C81" i="4"/>
  <c r="D81" i="4"/>
  <c r="E81" i="4"/>
  <c r="E120" i="4"/>
  <c r="F81" i="4"/>
  <c r="G81" i="4"/>
  <c r="H81" i="4"/>
  <c r="I81" i="4"/>
  <c r="J81" i="4"/>
  <c r="K81" i="4"/>
  <c r="L81" i="4"/>
  <c r="M81" i="4"/>
  <c r="M120" i="4"/>
  <c r="N81" i="4"/>
  <c r="O81" i="4"/>
  <c r="P81" i="4"/>
  <c r="P120" i="4"/>
  <c r="Q81" i="4"/>
  <c r="Q120" i="4"/>
  <c r="R81" i="4"/>
  <c r="S81" i="4"/>
  <c r="T81" i="4"/>
  <c r="U81" i="4"/>
  <c r="U120" i="4"/>
  <c r="V81" i="4"/>
  <c r="W81" i="4"/>
  <c r="X81" i="4"/>
  <c r="Y81" i="4"/>
  <c r="Z81" i="4"/>
  <c r="B82" i="4"/>
  <c r="C82" i="4"/>
  <c r="D82" i="4"/>
  <c r="E82" i="4"/>
  <c r="F82" i="4"/>
  <c r="G82" i="4"/>
  <c r="H82" i="4"/>
  <c r="I82" i="4"/>
  <c r="J82" i="4"/>
  <c r="K82" i="4"/>
  <c r="L82" i="4"/>
  <c r="M82" i="4"/>
  <c r="N82" i="4"/>
  <c r="O82" i="4"/>
  <c r="P82" i="4"/>
  <c r="Q82" i="4"/>
  <c r="R82" i="4"/>
  <c r="S82" i="4"/>
  <c r="T82" i="4"/>
  <c r="U82" i="4"/>
  <c r="V82" i="4"/>
  <c r="W82" i="4"/>
  <c r="X82" i="4"/>
  <c r="Y82" i="4"/>
  <c r="Z82" i="4"/>
  <c r="B83" i="4"/>
  <c r="C83" i="4"/>
  <c r="D83" i="4"/>
  <c r="E83" i="4"/>
  <c r="F83" i="4"/>
  <c r="G83" i="4"/>
  <c r="H83" i="4"/>
  <c r="I83" i="4"/>
  <c r="J83" i="4"/>
  <c r="K83" i="4"/>
  <c r="L83" i="4"/>
  <c r="M83" i="4"/>
  <c r="N83" i="4"/>
  <c r="O83" i="4"/>
  <c r="P83" i="4"/>
  <c r="Q83" i="4"/>
  <c r="R83" i="4"/>
  <c r="S83" i="4"/>
  <c r="T83" i="4"/>
  <c r="U83" i="4"/>
  <c r="V83" i="4"/>
  <c r="W83" i="4"/>
  <c r="X83" i="4"/>
  <c r="Y83" i="4"/>
  <c r="Z83" i="4"/>
  <c r="B84" i="4"/>
  <c r="C84" i="4"/>
  <c r="D84" i="4"/>
  <c r="E84" i="4"/>
  <c r="F84" i="4"/>
  <c r="G84" i="4"/>
  <c r="H84" i="4"/>
  <c r="I84" i="4"/>
  <c r="J84" i="4"/>
  <c r="K84" i="4"/>
  <c r="L84" i="4"/>
  <c r="M84" i="4"/>
  <c r="N84" i="4"/>
  <c r="O84" i="4"/>
  <c r="P84" i="4"/>
  <c r="Q84" i="4"/>
  <c r="R84" i="4"/>
  <c r="S84" i="4"/>
  <c r="T84" i="4"/>
  <c r="U84" i="4"/>
  <c r="V84" i="4"/>
  <c r="W84" i="4"/>
  <c r="X84" i="4"/>
  <c r="Y84" i="4"/>
  <c r="Z84" i="4"/>
  <c r="B85" i="4"/>
  <c r="C85" i="4"/>
  <c r="D85" i="4"/>
  <c r="E85" i="4"/>
  <c r="F85" i="4"/>
  <c r="G85" i="4"/>
  <c r="H85" i="4"/>
  <c r="I85" i="4"/>
  <c r="J85" i="4"/>
  <c r="K85" i="4"/>
  <c r="L85" i="4"/>
  <c r="M85" i="4"/>
  <c r="N85" i="4"/>
  <c r="O85" i="4"/>
  <c r="P85" i="4"/>
  <c r="Q85" i="4"/>
  <c r="R85" i="4"/>
  <c r="S85" i="4"/>
  <c r="T85" i="4"/>
  <c r="U85" i="4"/>
  <c r="V85" i="4"/>
  <c r="W85" i="4"/>
  <c r="X85" i="4"/>
  <c r="Y85" i="4"/>
  <c r="Z85" i="4"/>
  <c r="B86" i="4"/>
  <c r="C86" i="4"/>
  <c r="D86" i="4"/>
  <c r="E86" i="4"/>
  <c r="F86" i="4"/>
  <c r="G86" i="4"/>
  <c r="H86" i="4"/>
  <c r="I86" i="4"/>
  <c r="J86" i="4"/>
  <c r="K86" i="4"/>
  <c r="L86" i="4"/>
  <c r="M86" i="4"/>
  <c r="N86" i="4"/>
  <c r="O86" i="4"/>
  <c r="P86" i="4"/>
  <c r="Q86" i="4"/>
  <c r="R86" i="4"/>
  <c r="S86" i="4"/>
  <c r="T86" i="4"/>
  <c r="U86" i="4"/>
  <c r="V86" i="4"/>
  <c r="W86" i="4"/>
  <c r="X86" i="4"/>
  <c r="Y86" i="4"/>
  <c r="Z86" i="4"/>
  <c r="B87" i="4"/>
  <c r="C87" i="4"/>
  <c r="D87" i="4"/>
  <c r="E87" i="4"/>
  <c r="F87" i="4"/>
  <c r="G87" i="4"/>
  <c r="H87" i="4"/>
  <c r="I87" i="4"/>
  <c r="J87" i="4"/>
  <c r="K87" i="4"/>
  <c r="L87" i="4"/>
  <c r="M87" i="4"/>
  <c r="N87" i="4"/>
  <c r="O87" i="4"/>
  <c r="P87" i="4"/>
  <c r="Q87" i="4"/>
  <c r="R87" i="4"/>
  <c r="S87" i="4"/>
  <c r="T87" i="4"/>
  <c r="U87" i="4"/>
  <c r="V87" i="4"/>
  <c r="W87" i="4"/>
  <c r="X87" i="4"/>
  <c r="Y87" i="4"/>
  <c r="Z87" i="4"/>
  <c r="B88" i="4"/>
  <c r="C88" i="4"/>
  <c r="D88" i="4"/>
  <c r="E88" i="4"/>
  <c r="F88" i="4"/>
  <c r="G88" i="4"/>
  <c r="H88" i="4"/>
  <c r="I88" i="4"/>
  <c r="J88" i="4"/>
  <c r="K88" i="4"/>
  <c r="L88" i="4"/>
  <c r="M88" i="4"/>
  <c r="N88" i="4"/>
  <c r="O88" i="4"/>
  <c r="P88" i="4"/>
  <c r="Q88" i="4"/>
  <c r="R88" i="4"/>
  <c r="S88" i="4"/>
  <c r="T88" i="4"/>
  <c r="U88" i="4"/>
  <c r="V88" i="4"/>
  <c r="W88" i="4"/>
  <c r="X88" i="4"/>
  <c r="Y88" i="4"/>
  <c r="Z88" i="4"/>
  <c r="Z89" i="4"/>
  <c r="Z90" i="4"/>
  <c r="Z91" i="4"/>
  <c r="Z92" i="4"/>
  <c r="Z93" i="4"/>
  <c r="Z94" i="4"/>
  <c r="Z95" i="4"/>
  <c r="Z96" i="4"/>
  <c r="Z97" i="4"/>
  <c r="Z98" i="4"/>
  <c r="Z99" i="4"/>
  <c r="Z100" i="4"/>
  <c r="B62" i="2"/>
  <c r="C62" i="2"/>
  <c r="D62" i="2"/>
  <c r="E62" i="2"/>
  <c r="F62" i="2"/>
  <c r="G62" i="2"/>
  <c r="H62" i="2"/>
  <c r="J62" i="2"/>
  <c r="K62" i="2"/>
  <c r="L62" i="2"/>
  <c r="M62" i="2"/>
  <c r="N62" i="2"/>
  <c r="Q62" i="2"/>
  <c r="R62" i="2"/>
  <c r="T62" i="2"/>
  <c r="U62" i="2"/>
  <c r="V62" i="2"/>
  <c r="W62" i="2"/>
  <c r="X62" i="2"/>
  <c r="Y62" i="2"/>
  <c r="Z62" i="2"/>
  <c r="B63" i="2"/>
  <c r="C63" i="2"/>
  <c r="D63" i="2"/>
  <c r="E63" i="2"/>
  <c r="F63" i="2"/>
  <c r="G63" i="2"/>
  <c r="H63" i="2"/>
  <c r="J63" i="2"/>
  <c r="K63" i="2"/>
  <c r="L63" i="2"/>
  <c r="M63" i="2"/>
  <c r="N63" i="2"/>
  <c r="Q63" i="2"/>
  <c r="R63" i="2"/>
  <c r="T63" i="2"/>
  <c r="U63" i="2"/>
  <c r="V63" i="2"/>
  <c r="W63" i="2"/>
  <c r="X63" i="2"/>
  <c r="Y63" i="2"/>
  <c r="Z63" i="2"/>
  <c r="B64" i="2"/>
  <c r="C64" i="2"/>
  <c r="D64" i="2"/>
  <c r="E64" i="2"/>
  <c r="F64" i="2"/>
  <c r="G64" i="2"/>
  <c r="H64" i="2"/>
  <c r="J64" i="2"/>
  <c r="K64" i="2"/>
  <c r="L64" i="2"/>
  <c r="M64" i="2"/>
  <c r="N64" i="2"/>
  <c r="Q64" i="2"/>
  <c r="R64" i="2"/>
  <c r="T64" i="2"/>
  <c r="U64" i="2"/>
  <c r="V64" i="2"/>
  <c r="W64" i="2"/>
  <c r="X64" i="2"/>
  <c r="Y64" i="2"/>
  <c r="Z64" i="2"/>
  <c r="B65" i="2"/>
  <c r="C65" i="2"/>
  <c r="D65" i="2"/>
  <c r="E65" i="2"/>
  <c r="F65" i="2"/>
  <c r="G65" i="2"/>
  <c r="H65" i="2"/>
  <c r="J65" i="2"/>
  <c r="K65" i="2"/>
  <c r="L65" i="2"/>
  <c r="M65" i="2"/>
  <c r="N65" i="2"/>
  <c r="Q65" i="2"/>
  <c r="R65" i="2"/>
  <c r="T65" i="2"/>
  <c r="U65" i="2"/>
  <c r="V65" i="2"/>
  <c r="W65" i="2"/>
  <c r="X65" i="2"/>
  <c r="Y65" i="2"/>
  <c r="Z65" i="2"/>
  <c r="B66" i="2"/>
  <c r="C66" i="2"/>
  <c r="D66" i="2"/>
  <c r="E66" i="2"/>
  <c r="F66" i="2"/>
  <c r="G66" i="2"/>
  <c r="H66" i="2"/>
  <c r="J66" i="2"/>
  <c r="K66" i="2"/>
  <c r="L66" i="2"/>
  <c r="M66" i="2"/>
  <c r="N66" i="2"/>
  <c r="Q66" i="2"/>
  <c r="R66" i="2"/>
  <c r="T66" i="2"/>
  <c r="U66" i="2"/>
  <c r="V66" i="2"/>
  <c r="W66" i="2"/>
  <c r="X66" i="2"/>
  <c r="Y66" i="2"/>
  <c r="Z66" i="2"/>
  <c r="B67" i="2"/>
  <c r="C67" i="2"/>
  <c r="D67" i="2"/>
  <c r="E67" i="2"/>
  <c r="F67" i="2"/>
  <c r="G67" i="2"/>
  <c r="H67" i="2"/>
  <c r="J67" i="2"/>
  <c r="K67" i="2"/>
  <c r="L67" i="2"/>
  <c r="M67" i="2"/>
  <c r="N67" i="2"/>
  <c r="Q67" i="2"/>
  <c r="R67" i="2"/>
  <c r="T67" i="2"/>
  <c r="U67" i="2"/>
  <c r="V67" i="2"/>
  <c r="W67" i="2"/>
  <c r="X67" i="2"/>
  <c r="Y67" i="2"/>
  <c r="Z67" i="2"/>
  <c r="B68" i="2"/>
  <c r="C68" i="2"/>
  <c r="D68" i="2"/>
  <c r="E68" i="2"/>
  <c r="F68" i="2"/>
  <c r="G68" i="2"/>
  <c r="H68" i="2"/>
  <c r="J68" i="2"/>
  <c r="K68" i="2"/>
  <c r="L68" i="2"/>
  <c r="M68" i="2"/>
  <c r="N68" i="2"/>
  <c r="Q68" i="2"/>
  <c r="R68" i="2"/>
  <c r="T68" i="2"/>
  <c r="U68" i="2"/>
  <c r="V68" i="2"/>
  <c r="W68" i="2"/>
  <c r="X68" i="2"/>
  <c r="Y68" i="2"/>
  <c r="Z68" i="2"/>
  <c r="B69" i="2"/>
  <c r="C69" i="2"/>
  <c r="D69" i="2"/>
  <c r="E69" i="2"/>
  <c r="F69" i="2"/>
  <c r="G69" i="2"/>
  <c r="H69" i="2"/>
  <c r="J69" i="2"/>
  <c r="K69" i="2"/>
  <c r="L69" i="2"/>
  <c r="M69" i="2"/>
  <c r="N69" i="2"/>
  <c r="Q69" i="2"/>
  <c r="R69" i="2"/>
  <c r="T69" i="2"/>
  <c r="U69" i="2"/>
  <c r="V69" i="2"/>
  <c r="W69" i="2"/>
  <c r="X69" i="2"/>
  <c r="Y69" i="2"/>
  <c r="Z69" i="2"/>
  <c r="B70" i="2"/>
  <c r="C70" i="2"/>
  <c r="D70" i="2"/>
  <c r="E70" i="2"/>
  <c r="F70" i="2"/>
  <c r="G70" i="2"/>
  <c r="H70" i="2"/>
  <c r="J70" i="2"/>
  <c r="K70" i="2"/>
  <c r="L70" i="2"/>
  <c r="M70" i="2"/>
  <c r="N70" i="2"/>
  <c r="Q70" i="2"/>
  <c r="R70" i="2"/>
  <c r="T70" i="2"/>
  <c r="U70" i="2"/>
  <c r="V70" i="2"/>
  <c r="W70" i="2"/>
  <c r="X70" i="2"/>
  <c r="Y70" i="2"/>
  <c r="Z70" i="2"/>
  <c r="B71" i="2"/>
  <c r="C71" i="2"/>
  <c r="D71" i="2"/>
  <c r="E71" i="2"/>
  <c r="F71" i="2"/>
  <c r="G71" i="2"/>
  <c r="H71" i="2"/>
  <c r="J71" i="2"/>
  <c r="K71" i="2"/>
  <c r="L71" i="2"/>
  <c r="M71" i="2"/>
  <c r="N71" i="2"/>
  <c r="Q71" i="2"/>
  <c r="R71" i="2"/>
  <c r="T71" i="2"/>
  <c r="U71" i="2"/>
  <c r="V71" i="2"/>
  <c r="W71" i="2"/>
  <c r="X71" i="2"/>
  <c r="Y71" i="2"/>
  <c r="Z71" i="2"/>
  <c r="B72" i="2"/>
  <c r="C72" i="2"/>
  <c r="D72" i="2"/>
  <c r="E72" i="2"/>
  <c r="F72" i="2"/>
  <c r="G72" i="2"/>
  <c r="H72" i="2"/>
  <c r="J72" i="2"/>
  <c r="K72" i="2"/>
  <c r="L72" i="2"/>
  <c r="M72" i="2"/>
  <c r="N72" i="2"/>
  <c r="Q72" i="2"/>
  <c r="R72" i="2"/>
  <c r="S72" i="2"/>
  <c r="T72" i="2"/>
  <c r="U72" i="2"/>
  <c r="V72" i="2"/>
  <c r="W72" i="2"/>
  <c r="X72" i="2"/>
  <c r="Y72" i="2"/>
  <c r="Z72" i="2"/>
  <c r="B73" i="2"/>
  <c r="C73" i="2"/>
  <c r="D73" i="2"/>
  <c r="E73" i="2"/>
  <c r="F73" i="2"/>
  <c r="G73" i="2"/>
  <c r="H73" i="2"/>
  <c r="J73" i="2"/>
  <c r="K73" i="2"/>
  <c r="L73" i="2"/>
  <c r="M73" i="2"/>
  <c r="N73" i="2"/>
  <c r="Q73" i="2"/>
  <c r="R73" i="2"/>
  <c r="S73" i="2"/>
  <c r="T73" i="2"/>
  <c r="U73" i="2"/>
  <c r="V73" i="2"/>
  <c r="W73" i="2"/>
  <c r="X73" i="2"/>
  <c r="Y73" i="2"/>
  <c r="Z73" i="2"/>
  <c r="B74" i="2"/>
  <c r="C74" i="2"/>
  <c r="D74" i="2"/>
  <c r="E74" i="2"/>
  <c r="F74" i="2"/>
  <c r="G74" i="2"/>
  <c r="H74" i="2"/>
  <c r="J74" i="2"/>
  <c r="K74" i="2"/>
  <c r="L74" i="2"/>
  <c r="M74" i="2"/>
  <c r="N74" i="2"/>
  <c r="Q74" i="2"/>
  <c r="R74" i="2"/>
  <c r="S74" i="2"/>
  <c r="T74" i="2"/>
  <c r="U74" i="2"/>
  <c r="V74" i="2"/>
  <c r="W74" i="2"/>
  <c r="X74" i="2"/>
  <c r="Y74" i="2"/>
  <c r="Z74" i="2"/>
  <c r="B75" i="2"/>
  <c r="C75" i="2"/>
  <c r="D75" i="2"/>
  <c r="E75" i="2"/>
  <c r="F75" i="2"/>
  <c r="G75" i="2"/>
  <c r="H75" i="2"/>
  <c r="J75" i="2"/>
  <c r="K75" i="2"/>
  <c r="L75" i="2"/>
  <c r="M75" i="2"/>
  <c r="N75" i="2"/>
  <c r="Q75" i="2"/>
  <c r="R75" i="2"/>
  <c r="S75" i="2"/>
  <c r="T75" i="2"/>
  <c r="U75" i="2"/>
  <c r="V75" i="2"/>
  <c r="W75" i="2"/>
  <c r="X75" i="2"/>
  <c r="Y75" i="2"/>
  <c r="Z75" i="2"/>
  <c r="B76" i="2"/>
  <c r="C76" i="2"/>
  <c r="D76" i="2"/>
  <c r="E76" i="2"/>
  <c r="F76" i="2"/>
  <c r="G76" i="2"/>
  <c r="H76" i="2"/>
  <c r="J76" i="2"/>
  <c r="K76" i="2"/>
  <c r="L76" i="2"/>
  <c r="M76" i="2"/>
  <c r="N76" i="2"/>
  <c r="Q76" i="2"/>
  <c r="R76" i="2"/>
  <c r="S76" i="2"/>
  <c r="T76" i="2"/>
  <c r="U76" i="2"/>
  <c r="V76" i="2"/>
  <c r="W76" i="2"/>
  <c r="X76" i="2"/>
  <c r="Y76" i="2"/>
  <c r="Z76" i="2"/>
  <c r="B77" i="2"/>
  <c r="C77" i="2"/>
  <c r="D77" i="2"/>
  <c r="E77" i="2"/>
  <c r="F77" i="2"/>
  <c r="G77" i="2"/>
  <c r="H77" i="2"/>
  <c r="J77" i="2"/>
  <c r="K77" i="2"/>
  <c r="L77" i="2"/>
  <c r="M77" i="2"/>
  <c r="N77" i="2"/>
  <c r="Q77" i="2"/>
  <c r="R77" i="2"/>
  <c r="S77" i="2"/>
  <c r="T77" i="2"/>
  <c r="U77" i="2"/>
  <c r="V77" i="2"/>
  <c r="W77" i="2"/>
  <c r="X77" i="2"/>
  <c r="Y77" i="2"/>
  <c r="Z77" i="2"/>
  <c r="B78" i="2"/>
  <c r="C78" i="2"/>
  <c r="D78" i="2"/>
  <c r="E78" i="2"/>
  <c r="F78" i="2"/>
  <c r="G78" i="2"/>
  <c r="H78" i="2"/>
  <c r="J78" i="2"/>
  <c r="K78" i="2"/>
  <c r="L78" i="2"/>
  <c r="M78" i="2"/>
  <c r="N78" i="2"/>
  <c r="Q78" i="2"/>
  <c r="R78" i="2"/>
  <c r="S78" i="2"/>
  <c r="T78" i="2"/>
  <c r="U78" i="2"/>
  <c r="V78" i="2"/>
  <c r="W78" i="2"/>
  <c r="X78" i="2"/>
  <c r="Y78" i="2"/>
  <c r="Z78" i="2"/>
  <c r="B79" i="2"/>
  <c r="C79" i="2"/>
  <c r="D79" i="2"/>
  <c r="E79" i="2"/>
  <c r="F79" i="2"/>
  <c r="G79" i="2"/>
  <c r="H79" i="2"/>
  <c r="J79" i="2"/>
  <c r="K79" i="2"/>
  <c r="L79" i="2"/>
  <c r="M79" i="2"/>
  <c r="N79" i="2"/>
  <c r="Q79" i="2"/>
  <c r="R79" i="2"/>
  <c r="S79" i="2"/>
  <c r="T79" i="2"/>
  <c r="U79" i="2"/>
  <c r="V79" i="2"/>
  <c r="W79" i="2"/>
  <c r="X79" i="2"/>
  <c r="Y79" i="2"/>
  <c r="Z79" i="2"/>
  <c r="B80" i="2"/>
  <c r="C80" i="2"/>
  <c r="D80" i="2"/>
  <c r="E80" i="2"/>
  <c r="F80" i="2"/>
  <c r="G80" i="2"/>
  <c r="H80" i="2"/>
  <c r="J80" i="2"/>
  <c r="K80" i="2"/>
  <c r="L80" i="2"/>
  <c r="M80" i="2"/>
  <c r="N80" i="2"/>
  <c r="Q80" i="2"/>
  <c r="R80" i="2"/>
  <c r="S80" i="2"/>
  <c r="T80" i="2"/>
  <c r="U80" i="2"/>
  <c r="V80" i="2"/>
  <c r="W80" i="2"/>
  <c r="X80" i="2"/>
  <c r="Y80" i="2"/>
  <c r="Z80" i="2"/>
  <c r="B81" i="2"/>
  <c r="C81" i="2"/>
  <c r="D81" i="2"/>
  <c r="E81" i="2"/>
  <c r="F81" i="2"/>
  <c r="G81" i="2"/>
  <c r="H81" i="2"/>
  <c r="J81" i="2"/>
  <c r="K81" i="2"/>
  <c r="L81" i="2"/>
  <c r="M81" i="2"/>
  <c r="N81" i="2"/>
  <c r="Q81" i="2"/>
  <c r="R81" i="2"/>
  <c r="S81" i="2"/>
  <c r="T81" i="2"/>
  <c r="U81" i="2"/>
  <c r="V81" i="2"/>
  <c r="W81" i="2"/>
  <c r="X81" i="2"/>
  <c r="Y81" i="2"/>
  <c r="Z81" i="2"/>
  <c r="B82" i="2"/>
  <c r="C82" i="2"/>
  <c r="D82" i="2"/>
  <c r="E82" i="2"/>
  <c r="F82" i="2"/>
  <c r="G82" i="2"/>
  <c r="H82" i="2"/>
  <c r="I82" i="2"/>
  <c r="J82" i="2"/>
  <c r="K82" i="2"/>
  <c r="L82" i="2"/>
  <c r="M82" i="2"/>
  <c r="N82" i="2"/>
  <c r="O82" i="2"/>
  <c r="P82" i="2"/>
  <c r="Q82" i="2"/>
  <c r="R82" i="2"/>
  <c r="S82" i="2"/>
  <c r="T82" i="2"/>
  <c r="U82" i="2"/>
  <c r="V82" i="2"/>
  <c r="W82" i="2"/>
  <c r="X82" i="2"/>
  <c r="Y82" i="2"/>
  <c r="Z82" i="2"/>
  <c r="B83" i="2"/>
  <c r="C83" i="2"/>
  <c r="D83" i="2"/>
  <c r="E83" i="2"/>
  <c r="F83" i="2"/>
  <c r="G83" i="2"/>
  <c r="H83" i="2"/>
  <c r="I83" i="2"/>
  <c r="J83" i="2"/>
  <c r="K83" i="2"/>
  <c r="L83" i="2"/>
  <c r="M83" i="2"/>
  <c r="N83" i="2"/>
  <c r="O83" i="2"/>
  <c r="P83" i="2"/>
  <c r="Q83" i="2"/>
  <c r="R83" i="2"/>
  <c r="S83" i="2"/>
  <c r="T83" i="2"/>
  <c r="U83" i="2"/>
  <c r="V83" i="2"/>
  <c r="W83" i="2"/>
  <c r="X83" i="2"/>
  <c r="Y83" i="2"/>
  <c r="Z83" i="2"/>
  <c r="B84" i="2"/>
  <c r="C84" i="2"/>
  <c r="D84" i="2"/>
  <c r="E84" i="2"/>
  <c r="F84" i="2"/>
  <c r="G84" i="2"/>
  <c r="H84" i="2"/>
  <c r="I84" i="2"/>
  <c r="J84" i="2"/>
  <c r="K84" i="2"/>
  <c r="L84" i="2"/>
  <c r="M84" i="2"/>
  <c r="N84" i="2"/>
  <c r="O84" i="2"/>
  <c r="P84" i="2"/>
  <c r="Q84" i="2"/>
  <c r="R84" i="2"/>
  <c r="S84" i="2"/>
  <c r="T84" i="2"/>
  <c r="U84" i="2"/>
  <c r="V84" i="2"/>
  <c r="W84" i="2"/>
  <c r="X84" i="2"/>
  <c r="Y84" i="2"/>
  <c r="Z84" i="2"/>
  <c r="B85" i="2"/>
  <c r="C85" i="2"/>
  <c r="D85" i="2"/>
  <c r="E85" i="2"/>
  <c r="F85" i="2"/>
  <c r="G85" i="2"/>
  <c r="H85" i="2"/>
  <c r="I85" i="2"/>
  <c r="J85" i="2"/>
  <c r="K85" i="2"/>
  <c r="L85" i="2"/>
  <c r="M85" i="2"/>
  <c r="N85" i="2"/>
  <c r="O85" i="2"/>
  <c r="P85" i="2"/>
  <c r="Q85" i="2"/>
  <c r="R85" i="2"/>
  <c r="S85" i="2"/>
  <c r="T85" i="2"/>
  <c r="U85" i="2"/>
  <c r="V85" i="2"/>
  <c r="W85" i="2"/>
  <c r="X85" i="2"/>
  <c r="Y85" i="2"/>
  <c r="Z85" i="2"/>
  <c r="B86" i="2"/>
  <c r="C86" i="2"/>
  <c r="D86" i="2"/>
  <c r="E86" i="2"/>
  <c r="F86" i="2"/>
  <c r="G86" i="2"/>
  <c r="H86" i="2"/>
  <c r="I86" i="2"/>
  <c r="J86" i="2"/>
  <c r="K86" i="2"/>
  <c r="L86" i="2"/>
  <c r="M86" i="2"/>
  <c r="N86" i="2"/>
  <c r="O86" i="2"/>
  <c r="P86" i="2"/>
  <c r="Q86" i="2"/>
  <c r="R86" i="2"/>
  <c r="S86" i="2"/>
  <c r="T86" i="2"/>
  <c r="U86" i="2"/>
  <c r="V86" i="2"/>
  <c r="W86" i="2"/>
  <c r="X86" i="2"/>
  <c r="Y86" i="2"/>
  <c r="Z86" i="2"/>
  <c r="B87" i="2"/>
  <c r="C87" i="2"/>
  <c r="D87" i="2"/>
  <c r="E87" i="2"/>
  <c r="F87" i="2"/>
  <c r="G87" i="2"/>
  <c r="H87" i="2"/>
  <c r="I87" i="2"/>
  <c r="J87" i="2"/>
  <c r="K87" i="2"/>
  <c r="L87" i="2"/>
  <c r="M87" i="2"/>
  <c r="N87" i="2"/>
  <c r="O87" i="2"/>
  <c r="P87" i="2"/>
  <c r="Q87" i="2"/>
  <c r="R87" i="2"/>
  <c r="S87" i="2"/>
  <c r="T87" i="2"/>
  <c r="U87" i="2"/>
  <c r="V87" i="2"/>
  <c r="W87" i="2"/>
  <c r="X87" i="2"/>
  <c r="Y87" i="2"/>
  <c r="Z87" i="2"/>
  <c r="B88" i="2"/>
  <c r="C88" i="2"/>
  <c r="D88" i="2"/>
  <c r="E88" i="2"/>
  <c r="F88" i="2"/>
  <c r="G88" i="2"/>
  <c r="H88" i="2"/>
  <c r="I88" i="2"/>
  <c r="J88" i="2"/>
  <c r="K88" i="2"/>
  <c r="L88" i="2"/>
  <c r="M88" i="2"/>
  <c r="N88" i="2"/>
  <c r="O88" i="2"/>
  <c r="P88" i="2"/>
  <c r="Q88" i="2"/>
  <c r="R88" i="2"/>
  <c r="S88" i="2"/>
  <c r="T88" i="2"/>
  <c r="U88" i="2"/>
  <c r="V88" i="2"/>
  <c r="W88" i="2"/>
  <c r="X88" i="2"/>
  <c r="Y88" i="2"/>
  <c r="Z88" i="2"/>
  <c r="B89" i="2"/>
  <c r="C89" i="2"/>
  <c r="D89" i="2"/>
  <c r="E89" i="2"/>
  <c r="F89" i="2"/>
  <c r="F89" i="5" s="1"/>
  <c r="F89" i="8" s="1"/>
  <c r="G89" i="2"/>
  <c r="G89" i="5" s="1"/>
  <c r="G89" i="8" s="1"/>
  <c r="H89" i="2"/>
  <c r="H89" i="5" s="1"/>
  <c r="H89" i="8" s="1"/>
  <c r="I89" i="2"/>
  <c r="I89" i="5" s="1"/>
  <c r="I89" i="8" s="1"/>
  <c r="J89" i="2"/>
  <c r="K89" i="2"/>
  <c r="L89" i="2"/>
  <c r="M89" i="2"/>
  <c r="N89" i="2"/>
  <c r="O89" i="2"/>
  <c r="O89" i="5" s="1"/>
  <c r="O89" i="8" s="1"/>
  <c r="P89" i="2"/>
  <c r="Q89" i="2"/>
  <c r="Q89" i="5" s="1"/>
  <c r="Q89" i="8" s="1"/>
  <c r="R89" i="2"/>
  <c r="S89" i="2"/>
  <c r="T89" i="2"/>
  <c r="U89" i="2"/>
  <c r="V89" i="2"/>
  <c r="W89" i="2"/>
  <c r="W89" i="5" s="1"/>
  <c r="W89" i="8" s="1"/>
  <c r="X89" i="2"/>
  <c r="X89" i="5" s="1"/>
  <c r="X89" i="8" s="1"/>
  <c r="Y89" i="2"/>
  <c r="Z89" i="2"/>
  <c r="B90" i="2"/>
  <c r="C90" i="2"/>
  <c r="D90" i="2"/>
  <c r="E90" i="2"/>
  <c r="E90" i="5" s="1"/>
  <c r="E90" i="8" s="1"/>
  <c r="F90" i="2"/>
  <c r="F90" i="5" s="1"/>
  <c r="F90" i="8" s="1"/>
  <c r="G90" i="2"/>
  <c r="G90" i="5" s="1"/>
  <c r="G90" i="8" s="1"/>
  <c r="H90" i="2"/>
  <c r="H90" i="5" s="1"/>
  <c r="H90" i="8" s="1"/>
  <c r="I90" i="2"/>
  <c r="J90" i="2"/>
  <c r="K90" i="2"/>
  <c r="L90" i="2"/>
  <c r="M90" i="2"/>
  <c r="N90" i="2"/>
  <c r="N90" i="5" s="1"/>
  <c r="N90" i="8" s="1"/>
  <c r="O90" i="2"/>
  <c r="O90" i="5" s="1"/>
  <c r="O90" i="8" s="1"/>
  <c r="P90" i="2"/>
  <c r="P90" i="5" s="1"/>
  <c r="P90" i="8" s="1"/>
  <c r="Q90" i="2"/>
  <c r="R90" i="2"/>
  <c r="S90" i="2"/>
  <c r="T90" i="2"/>
  <c r="U90" i="2"/>
  <c r="U90" i="5" s="1"/>
  <c r="U90" i="8" s="1"/>
  <c r="V90" i="2"/>
  <c r="V90" i="5" s="1"/>
  <c r="V90" i="8" s="1"/>
  <c r="W90" i="2"/>
  <c r="W90" i="5" s="1"/>
  <c r="W90" i="8" s="1"/>
  <c r="X90" i="2"/>
  <c r="X90" i="5" s="1"/>
  <c r="X90" i="8" s="1"/>
  <c r="Y90" i="2"/>
  <c r="Z90" i="2"/>
  <c r="B91" i="2"/>
  <c r="C91" i="2"/>
  <c r="D91" i="2"/>
  <c r="D91" i="5" s="1"/>
  <c r="D91" i="8" s="1"/>
  <c r="E91" i="2"/>
  <c r="E91" i="5"/>
  <c r="E91" i="8" s="1"/>
  <c r="F91" i="2"/>
  <c r="G91" i="2"/>
  <c r="H91" i="2"/>
  <c r="I91" i="2"/>
  <c r="J91" i="2"/>
  <c r="K91" i="2"/>
  <c r="K91" i="5" s="1"/>
  <c r="K91" i="8" s="1"/>
  <c r="L91" i="2"/>
  <c r="L91" i="5" s="1"/>
  <c r="L91" i="8" s="1"/>
  <c r="M91" i="2"/>
  <c r="M91" i="5" s="1"/>
  <c r="M91" i="8" s="1"/>
  <c r="N91" i="2"/>
  <c r="O91" i="2"/>
  <c r="P91" i="2"/>
  <c r="Q91" i="2"/>
  <c r="R91" i="2"/>
  <c r="S91" i="2"/>
  <c r="S91" i="5" s="1"/>
  <c r="S91" i="8" s="1"/>
  <c r="T91" i="2"/>
  <c r="U91" i="2"/>
  <c r="U91" i="5" s="1"/>
  <c r="U91" i="8" s="1"/>
  <c r="V91" i="2"/>
  <c r="V91" i="5" s="1"/>
  <c r="V91" i="8" s="1"/>
  <c r="W91" i="2"/>
  <c r="X91" i="2"/>
  <c r="Y91" i="2"/>
  <c r="Z91" i="2"/>
  <c r="B92" i="2"/>
  <c r="B92" i="5" s="1"/>
  <c r="B92" i="8" s="1"/>
  <c r="C92" i="2"/>
  <c r="C92" i="5" s="1"/>
  <c r="C92" i="8" s="1"/>
  <c r="D92" i="2"/>
  <c r="D92" i="5" s="1"/>
  <c r="D92" i="8" s="1"/>
  <c r="E92" i="2"/>
  <c r="E92" i="5" s="1"/>
  <c r="E92" i="8" s="1"/>
  <c r="F92" i="2"/>
  <c r="G92" i="2"/>
  <c r="H92" i="2"/>
  <c r="I92" i="2"/>
  <c r="J92" i="2"/>
  <c r="K92" i="2"/>
  <c r="K92" i="5" s="1"/>
  <c r="L92" i="2"/>
  <c r="L92" i="5" s="1"/>
  <c r="L92" i="8" s="1"/>
  <c r="M92" i="2"/>
  <c r="M92" i="5" s="1"/>
  <c r="M92" i="8" s="1"/>
  <c r="N92" i="2"/>
  <c r="O92" i="2"/>
  <c r="P92" i="2"/>
  <c r="Q92" i="2"/>
  <c r="R92" i="2"/>
  <c r="R92" i="5" s="1"/>
  <c r="R92" i="8" s="1"/>
  <c r="S92" i="2"/>
  <c r="S92" i="5" s="1"/>
  <c r="S92" i="8" s="1"/>
  <c r="T92" i="2"/>
  <c r="T92" i="5" s="1"/>
  <c r="T92" i="8" s="1"/>
  <c r="U92" i="2"/>
  <c r="U92" i="5" s="1"/>
  <c r="U92" i="8" s="1"/>
  <c r="V92" i="2"/>
  <c r="W92" i="2"/>
  <c r="X92" i="2"/>
  <c r="Y92" i="2"/>
  <c r="Z92" i="2"/>
  <c r="B93" i="2"/>
  <c r="C93" i="2"/>
  <c r="D93" i="2"/>
  <c r="D93" i="5" s="1"/>
  <c r="D93" i="8" s="1"/>
  <c r="E93" i="2"/>
  <c r="F93" i="2"/>
  <c r="G93" i="2"/>
  <c r="H93" i="2"/>
  <c r="I93" i="2"/>
  <c r="I93" i="5" s="1"/>
  <c r="I93" i="8" s="1"/>
  <c r="J93" i="2"/>
  <c r="J93" i="5" s="1"/>
  <c r="J93" i="8" s="1"/>
  <c r="K93" i="2"/>
  <c r="K93" i="5" s="1"/>
  <c r="K93" i="8" s="1"/>
  <c r="L93" i="2"/>
  <c r="L93" i="5" s="1"/>
  <c r="L93" i="8" s="1"/>
  <c r="M93" i="2"/>
  <c r="N93" i="2"/>
  <c r="O93" i="2"/>
  <c r="P93" i="2"/>
  <c r="Q93" i="2"/>
  <c r="Q93" i="5" s="1"/>
  <c r="Q93" i="8" s="1"/>
  <c r="R93" i="2"/>
  <c r="R93" i="5" s="1"/>
  <c r="R93" i="8" s="1"/>
  <c r="S93" i="2"/>
  <c r="S93" i="5" s="1"/>
  <c r="S93" i="8" s="1"/>
  <c r="T93" i="2"/>
  <c r="T93" i="5" s="1"/>
  <c r="T93" i="8" s="1"/>
  <c r="U93" i="2"/>
  <c r="V93" i="2"/>
  <c r="W93" i="2"/>
  <c r="X93" i="2"/>
  <c r="Y93" i="2"/>
  <c r="Z93" i="2"/>
  <c r="B94" i="2"/>
  <c r="B94" i="5" s="1"/>
  <c r="B94" i="8" s="1"/>
  <c r="C94" i="2"/>
  <c r="C94" i="5" s="1"/>
  <c r="C94" i="8" s="1"/>
  <c r="D94" i="2"/>
  <c r="E94" i="2"/>
  <c r="F94" i="2"/>
  <c r="G94" i="2"/>
  <c r="H94" i="2"/>
  <c r="I94" i="2"/>
  <c r="I94" i="5" s="1"/>
  <c r="I94" i="8" s="1"/>
  <c r="J94" i="2"/>
  <c r="J94" i="5" s="1"/>
  <c r="J94" i="8" s="1"/>
  <c r="K94" i="2"/>
  <c r="K94" i="5" s="1"/>
  <c r="K94" i="8" s="1"/>
  <c r="L94" i="2"/>
  <c r="M94" i="2"/>
  <c r="N94" i="2"/>
  <c r="O94" i="2"/>
  <c r="P94" i="2"/>
  <c r="Q94" i="2"/>
  <c r="Q94" i="5" s="1"/>
  <c r="Q94" i="8" s="1"/>
  <c r="R94" i="2"/>
  <c r="R94" i="5" s="1"/>
  <c r="R94" i="8" s="1"/>
  <c r="S94" i="2"/>
  <c r="S94" i="5" s="1"/>
  <c r="S94" i="8" s="1"/>
  <c r="T94" i="2"/>
  <c r="U94" i="2"/>
  <c r="V94" i="2"/>
  <c r="W94" i="2"/>
  <c r="X94" i="2"/>
  <c r="X94" i="5" s="1"/>
  <c r="X94" i="8" s="1"/>
  <c r="Y94" i="2"/>
  <c r="Y94" i="5" s="1"/>
  <c r="Y94" i="8" s="1"/>
  <c r="Z94" i="2"/>
  <c r="B95" i="2"/>
  <c r="B95" i="5" s="1"/>
  <c r="B95" i="8" s="1"/>
  <c r="C95" i="2"/>
  <c r="D95" i="2"/>
  <c r="E95" i="2"/>
  <c r="E95" i="5" s="1"/>
  <c r="E95" i="8" s="1"/>
  <c r="F95" i="2"/>
  <c r="G95" i="2"/>
  <c r="G95" i="5" s="1"/>
  <c r="G95" i="8" s="1"/>
  <c r="H95" i="2"/>
  <c r="H95" i="5" s="1"/>
  <c r="H95" i="8" s="1"/>
  <c r="I95" i="2"/>
  <c r="I95" i="5" s="1"/>
  <c r="I95" i="8" s="1"/>
  <c r="J95" i="2"/>
  <c r="J95" i="5" s="1"/>
  <c r="J95" i="8" s="1"/>
  <c r="K95" i="2"/>
  <c r="L95" i="2"/>
  <c r="M95" i="2"/>
  <c r="N95" i="2"/>
  <c r="O95" i="2"/>
  <c r="O95" i="5" s="1"/>
  <c r="O95" i="8" s="1"/>
  <c r="P95" i="2"/>
  <c r="Q95" i="2"/>
  <c r="Q95" i="5" s="1"/>
  <c r="Q95" i="8" s="1"/>
  <c r="R95" i="2"/>
  <c r="R95" i="5" s="1"/>
  <c r="R95" i="8" s="1"/>
  <c r="S95" i="2"/>
  <c r="T95" i="2"/>
  <c r="U95" i="2"/>
  <c r="V95" i="2"/>
  <c r="W95" i="2"/>
  <c r="W95" i="5" s="1"/>
  <c r="W95" i="8" s="1"/>
  <c r="X95" i="2"/>
  <c r="X95" i="5" s="1"/>
  <c r="X95" i="8" s="1"/>
  <c r="Y95" i="2"/>
  <c r="Y95" i="5" s="1"/>
  <c r="Y95" i="8" s="1"/>
  <c r="Z95" i="2"/>
  <c r="B96" i="2"/>
  <c r="C96" i="2"/>
  <c r="D96" i="2"/>
  <c r="E96" i="2"/>
  <c r="F96" i="2"/>
  <c r="F96" i="5" s="1"/>
  <c r="F96" i="8" s="1"/>
  <c r="G96" i="2"/>
  <c r="G96" i="5" s="1"/>
  <c r="G96" i="8" s="1"/>
  <c r="H96" i="2"/>
  <c r="H96" i="5" s="1"/>
  <c r="H96" i="8" s="1"/>
  <c r="I96" i="2"/>
  <c r="I96" i="5" s="1"/>
  <c r="I96" i="8" s="1"/>
  <c r="J96" i="2"/>
  <c r="K96" i="2"/>
  <c r="L96" i="2"/>
  <c r="M96" i="2"/>
  <c r="N96" i="2"/>
  <c r="N96" i="5" s="1"/>
  <c r="N96" i="8" s="1"/>
  <c r="O96" i="2"/>
  <c r="P96" i="2"/>
  <c r="P96" i="5"/>
  <c r="P96" i="8" s="1"/>
  <c r="Q96" i="2"/>
  <c r="R96" i="2"/>
  <c r="S96" i="2"/>
  <c r="T96" i="2"/>
  <c r="U96" i="2"/>
  <c r="U96" i="5" s="1"/>
  <c r="U96" i="8" s="1"/>
  <c r="V96" i="2"/>
  <c r="V96" i="5" s="1"/>
  <c r="V96" i="8" s="1"/>
  <c r="W96" i="2"/>
  <c r="W96" i="5" s="1"/>
  <c r="W96" i="8" s="1"/>
  <c r="X96" i="2"/>
  <c r="X96" i="5" s="1"/>
  <c r="X96" i="8" s="1"/>
  <c r="Y96" i="2"/>
  <c r="Z96" i="2"/>
  <c r="B97" i="2"/>
  <c r="C97" i="2"/>
  <c r="D97" i="2"/>
  <c r="D97" i="5" s="1"/>
  <c r="D97" i="8" s="1"/>
  <c r="E97" i="2"/>
  <c r="E97" i="5" s="1"/>
  <c r="E97" i="8" s="1"/>
  <c r="F97" i="2"/>
  <c r="F97" i="5" s="1"/>
  <c r="F97" i="8" s="1"/>
  <c r="G97" i="2"/>
  <c r="G97" i="5" s="1"/>
  <c r="G97" i="8" s="1"/>
  <c r="H97" i="2"/>
  <c r="I97" i="2"/>
  <c r="J97" i="2"/>
  <c r="K97" i="2"/>
  <c r="L97" i="2"/>
  <c r="M97" i="2"/>
  <c r="M97" i="5" s="1"/>
  <c r="M97" i="8" s="1"/>
  <c r="N97" i="2"/>
  <c r="O97" i="2"/>
  <c r="O97" i="5" s="1"/>
  <c r="O97" i="8" s="1"/>
  <c r="P97" i="2"/>
  <c r="Q97" i="2"/>
  <c r="R97" i="2"/>
  <c r="S97" i="2"/>
  <c r="T97" i="2"/>
  <c r="U97" i="2"/>
  <c r="V97" i="2"/>
  <c r="V97" i="5" s="1"/>
  <c r="V97" i="8" s="1"/>
  <c r="W97" i="2"/>
  <c r="W97" i="5" s="1"/>
  <c r="W97" i="8" s="1"/>
  <c r="X97" i="2"/>
  <c r="Y97" i="2"/>
  <c r="Z97" i="2"/>
  <c r="B98" i="2"/>
  <c r="C98" i="2"/>
  <c r="C98" i="5" s="1"/>
  <c r="C98" i="8" s="1"/>
  <c r="D98" i="2"/>
  <c r="D98" i="5" s="1"/>
  <c r="D98" i="8" s="1"/>
  <c r="E98" i="2"/>
  <c r="E98" i="5" s="1"/>
  <c r="E98" i="8" s="1"/>
  <c r="F98" i="2"/>
  <c r="F98" i="5" s="1"/>
  <c r="F98" i="8" s="1"/>
  <c r="G98" i="2"/>
  <c r="H98" i="2"/>
  <c r="I98" i="2"/>
  <c r="J98" i="2"/>
  <c r="K98" i="2"/>
  <c r="K98" i="5" s="1"/>
  <c r="K98" i="8" s="1"/>
  <c r="L98" i="2"/>
  <c r="M98" i="2"/>
  <c r="M98" i="5" s="1"/>
  <c r="M98" i="8" s="1"/>
  <c r="N98" i="2"/>
  <c r="O98" i="2"/>
  <c r="P98" i="2"/>
  <c r="Q98" i="2"/>
  <c r="R98" i="2"/>
  <c r="S98" i="2"/>
  <c r="S98" i="5" s="1"/>
  <c r="S98" i="8" s="1"/>
  <c r="T98" i="2"/>
  <c r="T98" i="5" s="1"/>
  <c r="T98" i="8" s="1"/>
  <c r="U98" i="2"/>
  <c r="U98" i="5" s="1"/>
  <c r="U98" i="8" s="1"/>
  <c r="V98" i="2"/>
  <c r="V98" i="5" s="1"/>
  <c r="V98" i="8" s="1"/>
  <c r="W98" i="2"/>
  <c r="X98" i="2"/>
  <c r="Y98" i="2"/>
  <c r="Z98" i="2"/>
  <c r="B99" i="2"/>
  <c r="C99" i="2"/>
  <c r="C99" i="5" s="1"/>
  <c r="C99" i="8" s="1"/>
  <c r="D99" i="2"/>
  <c r="E99" i="2"/>
  <c r="E99" i="5" s="1"/>
  <c r="E99" i="8" s="1"/>
  <c r="F99" i="2"/>
  <c r="G99" i="2"/>
  <c r="H99" i="2"/>
  <c r="I99" i="2"/>
  <c r="J99" i="2"/>
  <c r="J99" i="5" s="1"/>
  <c r="J99" i="8" s="1"/>
  <c r="K99" i="2"/>
  <c r="K99" i="5" s="1"/>
  <c r="K99" i="8" s="1"/>
  <c r="L99" i="2"/>
  <c r="L99" i="5" s="1"/>
  <c r="L99" i="8" s="1"/>
  <c r="M99" i="2"/>
  <c r="M99" i="5" s="1"/>
  <c r="M99" i="8" s="1"/>
  <c r="N99" i="2"/>
  <c r="O99" i="2"/>
  <c r="P99" i="2"/>
  <c r="Q99" i="2"/>
  <c r="R99" i="2"/>
  <c r="R99" i="5" s="1"/>
  <c r="R99" i="8" s="1"/>
  <c r="S99" i="2"/>
  <c r="S99" i="5" s="1"/>
  <c r="S99" i="8" s="1"/>
  <c r="T99" i="2"/>
  <c r="T99" i="5" s="1"/>
  <c r="T99" i="8" s="1"/>
  <c r="U99" i="2"/>
  <c r="U99" i="5" s="1"/>
  <c r="U99" i="8" s="1"/>
  <c r="V99" i="2"/>
  <c r="W99" i="2"/>
  <c r="X99" i="2"/>
  <c r="Y99" i="2"/>
  <c r="Z99" i="2"/>
  <c r="B100" i="2"/>
  <c r="B100" i="5" s="1"/>
  <c r="B100" i="8" s="1"/>
  <c r="C100" i="2"/>
  <c r="C100" i="5" s="1"/>
  <c r="C100" i="8" s="1"/>
  <c r="D100" i="2"/>
  <c r="D100" i="5" s="1"/>
  <c r="D100" i="8" s="1"/>
  <c r="E100" i="2"/>
  <c r="F100" i="2"/>
  <c r="G100" i="2"/>
  <c r="H100" i="2"/>
  <c r="I100" i="2"/>
  <c r="J100" i="2"/>
  <c r="J100" i="5" s="1"/>
  <c r="J100" i="8" s="1"/>
  <c r="K100" i="2"/>
  <c r="K100" i="5" s="1"/>
  <c r="K100" i="8" s="1"/>
  <c r="L100" i="2"/>
  <c r="L100" i="5" s="1"/>
  <c r="L100" i="8" s="1"/>
  <c r="M100" i="2"/>
  <c r="N100" i="2"/>
  <c r="O100" i="2"/>
  <c r="P100" i="2"/>
  <c r="P100" i="5"/>
  <c r="Q100" i="2"/>
  <c r="Q100" i="5" s="1"/>
  <c r="Q100" i="8" s="1"/>
  <c r="R100" i="2"/>
  <c r="R100" i="5" s="1"/>
  <c r="R100" i="8" s="1"/>
  <c r="S100" i="2"/>
  <c r="S100" i="5" s="1"/>
  <c r="S100" i="8" s="1"/>
  <c r="T100" i="2"/>
  <c r="U100" i="2"/>
  <c r="V100" i="2"/>
  <c r="W100" i="2"/>
  <c r="X100" i="2"/>
  <c r="X100" i="5" s="1"/>
  <c r="X100" i="8" s="1"/>
  <c r="Y100" i="2"/>
  <c r="Z100" i="2"/>
  <c r="B101" i="2"/>
  <c r="C101" i="2"/>
  <c r="D101" i="2"/>
  <c r="E101" i="2"/>
  <c r="F101" i="2"/>
  <c r="G101" i="2"/>
  <c r="H101" i="2"/>
  <c r="H101" i="5" s="1"/>
  <c r="H101" i="8" s="1"/>
  <c r="I101" i="2"/>
  <c r="I101" i="5" s="1"/>
  <c r="I101" i="8" s="1"/>
  <c r="J101" i="2"/>
  <c r="J101" i="5" s="1"/>
  <c r="J101" i="8" s="1"/>
  <c r="K101" i="2"/>
  <c r="L101" i="2"/>
  <c r="M101" i="2"/>
  <c r="N101" i="2"/>
  <c r="O101" i="2"/>
  <c r="P101" i="2"/>
  <c r="P101" i="5" s="1"/>
  <c r="P101" i="8" s="1"/>
  <c r="Q101" i="2"/>
  <c r="Q101" i="5" s="1"/>
  <c r="Q101" i="8" s="1"/>
  <c r="R101" i="2"/>
  <c r="R101" i="5" s="1"/>
  <c r="R101" i="8" s="1"/>
  <c r="S101" i="2"/>
  <c r="T101" i="2"/>
  <c r="U101" i="2"/>
  <c r="V101" i="2"/>
  <c r="W101" i="2"/>
  <c r="X101" i="2"/>
  <c r="X101" i="5" s="1"/>
  <c r="X101" i="8" s="1"/>
  <c r="Y101" i="2"/>
  <c r="Y101" i="5" s="1"/>
  <c r="Y101" i="8" s="1"/>
  <c r="Z101" i="2"/>
  <c r="B102" i="2"/>
  <c r="C102" i="2"/>
  <c r="D102" i="2"/>
  <c r="E102" i="2"/>
  <c r="F102" i="2"/>
  <c r="G102" i="2"/>
  <c r="G102" i="5" s="1"/>
  <c r="G102" i="8" s="1"/>
  <c r="H102" i="2"/>
  <c r="H102" i="5" s="1"/>
  <c r="H102" i="8" s="1"/>
  <c r="I102" i="2"/>
  <c r="I102" i="5" s="1"/>
  <c r="I102" i="8" s="1"/>
  <c r="J102" i="2"/>
  <c r="K102" i="2"/>
  <c r="L102" i="2"/>
  <c r="M102" i="2"/>
  <c r="N102" i="2"/>
  <c r="O102" i="2"/>
  <c r="O102" i="5" s="1"/>
  <c r="O102" i="8" s="1"/>
  <c r="P102" i="2"/>
  <c r="P102" i="5" s="1"/>
  <c r="P102" i="8" s="1"/>
  <c r="Q102" i="2"/>
  <c r="Q102" i="5" s="1"/>
  <c r="Q102" i="8" s="1"/>
  <c r="R102" i="2"/>
  <c r="S102" i="2"/>
  <c r="T102" i="2"/>
  <c r="U102" i="2"/>
  <c r="V102" i="2"/>
  <c r="V102" i="5" s="1"/>
  <c r="V102" i="8" s="1"/>
  <c r="W102" i="2"/>
  <c r="W102" i="5" s="1"/>
  <c r="W102" i="8" s="1"/>
  <c r="X102" i="2"/>
  <c r="X102" i="5" s="1"/>
  <c r="X102" i="8" s="1"/>
  <c r="Y102" i="2"/>
  <c r="Y102" i="5" s="1"/>
  <c r="Y102" i="8" s="1"/>
  <c r="Z102" i="2"/>
  <c r="B103" i="2"/>
  <c r="C103" i="2"/>
  <c r="D103" i="2"/>
  <c r="E103" i="2"/>
  <c r="E103" i="5" s="1"/>
  <c r="E103" i="8" s="1"/>
  <c r="F103" i="2"/>
  <c r="F103" i="5" s="1"/>
  <c r="F103" i="8" s="1"/>
  <c r="G103" i="2"/>
  <c r="G103" i="5" s="1"/>
  <c r="G103" i="8" s="1"/>
  <c r="H103" i="2"/>
  <c r="H103" i="5" s="1"/>
  <c r="H103" i="8" s="1"/>
  <c r="I103" i="2"/>
  <c r="J103" i="2"/>
  <c r="K103" i="2"/>
  <c r="L103" i="2"/>
  <c r="M103" i="2"/>
  <c r="N103" i="2"/>
  <c r="N103" i="5" s="1"/>
  <c r="N103" i="8" s="1"/>
  <c r="O103" i="2"/>
  <c r="O103" i="5" s="1"/>
  <c r="O103" i="8" s="1"/>
  <c r="P103" i="2"/>
  <c r="P103" i="5" s="1"/>
  <c r="P103" i="8" s="1"/>
  <c r="Q103" i="2"/>
  <c r="R103" i="2"/>
  <c r="S103" i="2"/>
  <c r="T103" i="2"/>
  <c r="U103" i="2"/>
  <c r="V103" i="2"/>
  <c r="V103" i="5" s="1"/>
  <c r="V103" i="8" s="1"/>
  <c r="W103" i="2"/>
  <c r="W103" i="5" s="1"/>
  <c r="W103" i="8" s="1"/>
  <c r="X103" i="2"/>
  <c r="X103" i="5" s="1"/>
  <c r="X103" i="8" s="1"/>
  <c r="Y103" i="2"/>
  <c r="Z103" i="2"/>
  <c r="B104" i="2"/>
  <c r="C104" i="2"/>
  <c r="D104" i="2"/>
  <c r="E104" i="2"/>
  <c r="E104" i="5" s="1"/>
  <c r="E104" i="8" s="1"/>
  <c r="F104" i="2"/>
  <c r="F104" i="5" s="1"/>
  <c r="F104" i="8" s="1"/>
  <c r="G104" i="2"/>
  <c r="G104" i="5" s="1"/>
  <c r="G104" i="8" s="1"/>
  <c r="H104" i="2"/>
  <c r="I104" i="2"/>
  <c r="J104" i="2"/>
  <c r="K104" i="2"/>
  <c r="L104" i="2"/>
  <c r="L104" i="5" s="1"/>
  <c r="L104" i="8" s="1"/>
  <c r="M104" i="2"/>
  <c r="M104" i="5" s="1"/>
  <c r="M104" i="8" s="1"/>
  <c r="N104" i="2"/>
  <c r="O104" i="2"/>
  <c r="O104" i="5" s="1"/>
  <c r="O104" i="8" s="1"/>
  <c r="P104" i="2"/>
  <c r="Q104" i="2"/>
  <c r="R104" i="2"/>
  <c r="S104" i="2"/>
  <c r="T104" i="2"/>
  <c r="T104" i="5" s="1"/>
  <c r="T104" i="8" s="1"/>
  <c r="U104" i="2"/>
  <c r="U104" i="5" s="1"/>
  <c r="U104" i="8" s="1"/>
  <c r="V104" i="2"/>
  <c r="V104" i="5" s="1"/>
  <c r="V104" i="8" s="1"/>
  <c r="W104" i="2"/>
  <c r="X104" i="2"/>
  <c r="Y104" i="2"/>
  <c r="Z104" i="2"/>
  <c r="B105" i="2"/>
  <c r="C105" i="2"/>
  <c r="D105" i="2"/>
  <c r="D105" i="5" s="1"/>
  <c r="D105" i="8" s="1"/>
  <c r="E105" i="2"/>
  <c r="E105" i="5" s="1"/>
  <c r="E105" i="8" s="1"/>
  <c r="F105" i="2"/>
  <c r="F105" i="5" s="1"/>
  <c r="F105" i="8" s="1"/>
  <c r="G105" i="2"/>
  <c r="H105" i="2"/>
  <c r="I105" i="2"/>
  <c r="J105" i="2"/>
  <c r="K105" i="2"/>
  <c r="L105" i="2"/>
  <c r="L105" i="5" s="1"/>
  <c r="L105" i="8" s="1"/>
  <c r="M105" i="2"/>
  <c r="M105" i="5" s="1"/>
  <c r="M105" i="8" s="1"/>
  <c r="N105" i="2"/>
  <c r="N105" i="5" s="1"/>
  <c r="N105" i="8" s="1"/>
  <c r="O105" i="2"/>
  <c r="P105" i="2"/>
  <c r="Q105" i="2"/>
  <c r="R105" i="2"/>
  <c r="S105" i="2"/>
  <c r="S105" i="5" s="1"/>
  <c r="S105" i="8" s="1"/>
  <c r="T105" i="2"/>
  <c r="T105" i="5" s="1"/>
  <c r="T105" i="8" s="1"/>
  <c r="U105" i="2"/>
  <c r="U105" i="5" s="1"/>
  <c r="U105" i="8" s="1"/>
  <c r="V105" i="2"/>
  <c r="V105" i="5" s="1"/>
  <c r="V105" i="8" s="1"/>
  <c r="W105" i="2"/>
  <c r="X105" i="2"/>
  <c r="Y105" i="2"/>
  <c r="Z105" i="2"/>
  <c r="B106" i="2"/>
  <c r="C106" i="2"/>
  <c r="D106" i="2"/>
  <c r="D106" i="5" s="1"/>
  <c r="D106" i="8" s="1"/>
  <c r="E106" i="2"/>
  <c r="E106" i="5" s="1"/>
  <c r="E106" i="8" s="1"/>
  <c r="F106" i="2"/>
  <c r="G106" i="2"/>
  <c r="H106" i="2"/>
  <c r="I106" i="2"/>
  <c r="J106" i="2"/>
  <c r="J106" i="5" s="1"/>
  <c r="J106" i="8" s="1"/>
  <c r="K106" i="2"/>
  <c r="K106" i="5" s="1"/>
  <c r="K106" i="8" s="1"/>
  <c r="L106" i="2"/>
  <c r="L106" i="5" s="1"/>
  <c r="L106" i="8" s="1"/>
  <c r="M106" i="2"/>
  <c r="N106" i="2"/>
  <c r="O106" i="2"/>
  <c r="P106" i="2"/>
  <c r="Q106" i="2"/>
  <c r="R106" i="2"/>
  <c r="R106" i="5" s="1"/>
  <c r="R106" i="8" s="1"/>
  <c r="S106" i="2"/>
  <c r="S106" i="5" s="1"/>
  <c r="S106" i="8" s="1"/>
  <c r="T106" i="2"/>
  <c r="T106" i="5" s="1"/>
  <c r="T106" i="8" s="1"/>
  <c r="U106" i="2"/>
  <c r="U106" i="5" s="1"/>
  <c r="U106" i="8" s="1"/>
  <c r="V106" i="2"/>
  <c r="W106" i="2"/>
  <c r="X106" i="2"/>
  <c r="Y106" i="2"/>
  <c r="Z106" i="2"/>
  <c r="B107" i="2"/>
  <c r="B107" i="5" s="1"/>
  <c r="B107" i="8" s="1"/>
  <c r="C107" i="2"/>
  <c r="C107" i="5" s="1"/>
  <c r="C107" i="8" s="1"/>
  <c r="D107" i="2"/>
  <c r="E107" i="2"/>
  <c r="E107" i="5"/>
  <c r="F107" i="2"/>
  <c r="G107" i="2"/>
  <c r="H107" i="2"/>
  <c r="H107" i="5" s="1"/>
  <c r="H107" i="8" s="1"/>
  <c r="I107" i="2"/>
  <c r="I107" i="5" s="1"/>
  <c r="I107" i="8" s="1"/>
  <c r="J107" i="2"/>
  <c r="J107" i="5" s="1"/>
  <c r="J107" i="8" s="1"/>
  <c r="K107" i="2"/>
  <c r="K107" i="5" s="1"/>
  <c r="K107" i="8" s="1"/>
  <c r="L107" i="2"/>
  <c r="M107" i="2"/>
  <c r="N107" i="2"/>
  <c r="O107" i="2"/>
  <c r="P107" i="2"/>
  <c r="Q107" i="2"/>
  <c r="R107" i="2"/>
  <c r="S107" i="2"/>
  <c r="S107" i="5" s="1"/>
  <c r="S107" i="8" s="1"/>
  <c r="T107" i="2"/>
  <c r="U107" i="2"/>
  <c r="V107" i="2"/>
  <c r="W107" i="2"/>
  <c r="X107" i="2"/>
  <c r="X107" i="5" s="1"/>
  <c r="X107" i="8" s="1"/>
  <c r="Y107" i="2"/>
  <c r="Z107" i="2"/>
  <c r="B2" i="5"/>
  <c r="B2" i="8" s="1"/>
  <c r="C2" i="5"/>
  <c r="D2" i="5"/>
  <c r="E2" i="5"/>
  <c r="E2" i="8" s="1"/>
  <c r="F2" i="5"/>
  <c r="G2" i="5"/>
  <c r="H2" i="5"/>
  <c r="I2" i="5"/>
  <c r="I2" i="8" s="1"/>
  <c r="J2" i="5"/>
  <c r="K2" i="5"/>
  <c r="L2" i="5"/>
  <c r="M2" i="5"/>
  <c r="M2" i="8" s="1"/>
  <c r="N2" i="5"/>
  <c r="O2" i="5"/>
  <c r="P2" i="5"/>
  <c r="P2" i="8" s="1"/>
  <c r="Q2" i="5"/>
  <c r="Q2" i="8" s="1"/>
  <c r="R2" i="5"/>
  <c r="S2" i="5"/>
  <c r="S2" i="8"/>
  <c r="T2" i="5"/>
  <c r="U2" i="5"/>
  <c r="U2" i="8" s="1"/>
  <c r="V2" i="5"/>
  <c r="W2" i="5"/>
  <c r="X2" i="5"/>
  <c r="X2" i="8" s="1"/>
  <c r="Y2" i="5"/>
  <c r="Y2" i="8"/>
  <c r="Z2" i="5"/>
  <c r="Z2" i="8" s="1"/>
  <c r="AD2" i="8" s="1"/>
  <c r="B3" i="5"/>
  <c r="C3" i="5"/>
  <c r="D3" i="5"/>
  <c r="D3" i="8" s="1"/>
  <c r="E3" i="5"/>
  <c r="F3" i="5"/>
  <c r="F3" i="8" s="1"/>
  <c r="G3" i="5"/>
  <c r="H3" i="5"/>
  <c r="H3" i="8"/>
  <c r="I3" i="5"/>
  <c r="J3" i="5"/>
  <c r="K3" i="5"/>
  <c r="L3" i="5"/>
  <c r="L3" i="8"/>
  <c r="M3" i="5"/>
  <c r="N3" i="5"/>
  <c r="O3" i="5"/>
  <c r="P3" i="5"/>
  <c r="P3" i="8" s="1"/>
  <c r="Q3" i="5"/>
  <c r="R3" i="5"/>
  <c r="S3" i="5"/>
  <c r="S3" i="8" s="1"/>
  <c r="T3" i="5"/>
  <c r="T3" i="8" s="1"/>
  <c r="U3" i="5"/>
  <c r="V3" i="5"/>
  <c r="W3" i="5"/>
  <c r="X3" i="5"/>
  <c r="X3" i="8"/>
  <c r="Y3" i="5"/>
  <c r="Z3" i="5"/>
  <c r="Z3" i="8" s="1"/>
  <c r="AD3" i="8" s="1"/>
  <c r="AE3" i="8" s="1"/>
  <c r="B4" i="5"/>
  <c r="B4" i="8" s="1"/>
  <c r="C4" i="5"/>
  <c r="C4" i="8"/>
  <c r="D4" i="5"/>
  <c r="E4" i="5"/>
  <c r="F4" i="5"/>
  <c r="G4" i="5"/>
  <c r="G4" i="8" s="1"/>
  <c r="H4" i="5"/>
  <c r="I4" i="5"/>
  <c r="I4" i="8" s="1"/>
  <c r="J4" i="5"/>
  <c r="K4" i="5"/>
  <c r="K4" i="8" s="1"/>
  <c r="L4" i="5"/>
  <c r="M4" i="5"/>
  <c r="N4" i="5"/>
  <c r="O4" i="5"/>
  <c r="O4" i="8" s="1"/>
  <c r="P4" i="5"/>
  <c r="Q4" i="5"/>
  <c r="Q4" i="8" s="1"/>
  <c r="R4" i="5"/>
  <c r="S4" i="5"/>
  <c r="S4" i="8"/>
  <c r="T4" i="5"/>
  <c r="U4" i="5"/>
  <c r="V4" i="5"/>
  <c r="W4" i="5"/>
  <c r="W4" i="8"/>
  <c r="X4" i="5"/>
  <c r="Y4" i="5"/>
  <c r="Z4" i="5"/>
  <c r="Z4" i="8" s="1"/>
  <c r="B5" i="5"/>
  <c r="B5" i="8"/>
  <c r="C5" i="5"/>
  <c r="D5" i="5"/>
  <c r="D5" i="8" s="1"/>
  <c r="E5" i="5"/>
  <c r="F5" i="5"/>
  <c r="F5" i="8"/>
  <c r="G5" i="5"/>
  <c r="H5" i="5"/>
  <c r="I5" i="5"/>
  <c r="J5" i="5"/>
  <c r="J5" i="8" s="1"/>
  <c r="K5" i="5"/>
  <c r="L5" i="5"/>
  <c r="M5" i="5"/>
  <c r="N5" i="5"/>
  <c r="N5" i="8" s="1"/>
  <c r="O5" i="5"/>
  <c r="P5" i="5"/>
  <c r="Q5" i="5"/>
  <c r="R5" i="5"/>
  <c r="R5" i="8" s="1"/>
  <c r="S5" i="5"/>
  <c r="T5" i="5"/>
  <c r="U5" i="5"/>
  <c r="V5" i="5"/>
  <c r="V5" i="8" s="1"/>
  <c r="W5" i="5"/>
  <c r="X5" i="5"/>
  <c r="Y5" i="5"/>
  <c r="Y5" i="8" s="1"/>
  <c r="Z5" i="5"/>
  <c r="Z5" i="8" s="1"/>
  <c r="AD5" i="8" s="1"/>
  <c r="AE5" i="8" s="1"/>
  <c r="B6" i="5"/>
  <c r="C6" i="5"/>
  <c r="D6" i="5"/>
  <c r="E6" i="5"/>
  <c r="E6" i="8"/>
  <c r="F6" i="5"/>
  <c r="G6" i="5"/>
  <c r="H6" i="5"/>
  <c r="I6" i="5"/>
  <c r="I6" i="8" s="1"/>
  <c r="J6" i="5"/>
  <c r="K6" i="5"/>
  <c r="L6" i="5"/>
  <c r="M6" i="5"/>
  <c r="M6" i="8"/>
  <c r="N6" i="5"/>
  <c r="O6" i="5"/>
  <c r="P6" i="5"/>
  <c r="Q6" i="5"/>
  <c r="Q6" i="8" s="1"/>
  <c r="R6" i="5"/>
  <c r="S6" i="5"/>
  <c r="T6" i="5"/>
  <c r="T6" i="8" s="1"/>
  <c r="U6" i="5"/>
  <c r="U6" i="8" s="1"/>
  <c r="V6" i="5"/>
  <c r="W6" i="5"/>
  <c r="X6" i="5"/>
  <c r="Y6" i="5"/>
  <c r="Y6" i="8" s="1"/>
  <c r="Z6" i="5"/>
  <c r="Z6" i="8" s="1"/>
  <c r="B7" i="5"/>
  <c r="C7" i="5"/>
  <c r="C7" i="8" s="1"/>
  <c r="D7" i="5"/>
  <c r="D7" i="8"/>
  <c r="E7" i="5"/>
  <c r="F7" i="5"/>
  <c r="G7" i="5"/>
  <c r="H7" i="5"/>
  <c r="H7" i="8"/>
  <c r="I7" i="5"/>
  <c r="J7" i="5"/>
  <c r="K7" i="5"/>
  <c r="L7" i="5"/>
  <c r="L7" i="8" s="1"/>
  <c r="M7" i="5"/>
  <c r="N7" i="5"/>
  <c r="O7" i="5"/>
  <c r="P7" i="5"/>
  <c r="P7" i="8" s="1"/>
  <c r="Q7" i="5"/>
  <c r="R7" i="5"/>
  <c r="S7" i="5"/>
  <c r="T7" i="5"/>
  <c r="T7" i="8" s="1"/>
  <c r="U7" i="5"/>
  <c r="V7" i="5"/>
  <c r="W7" i="5"/>
  <c r="W7" i="8" s="1"/>
  <c r="X7" i="5"/>
  <c r="X7" i="8" s="1"/>
  <c r="Y7" i="5"/>
  <c r="Z7" i="5"/>
  <c r="Z7" i="8" s="1"/>
  <c r="AD7" i="8" s="1"/>
  <c r="AE7" i="8" s="1"/>
  <c r="B8" i="5"/>
  <c r="C8" i="5"/>
  <c r="C8" i="8"/>
  <c r="D8" i="5"/>
  <c r="D8" i="8" s="1"/>
  <c r="E8" i="5"/>
  <c r="F8" i="5"/>
  <c r="G8" i="5"/>
  <c r="G8" i="8" s="1"/>
  <c r="H8" i="5"/>
  <c r="I8" i="5"/>
  <c r="J8" i="5"/>
  <c r="J8" i="8" s="1"/>
  <c r="K8" i="5"/>
  <c r="K8" i="8" s="1"/>
  <c r="L8" i="5"/>
  <c r="M8" i="5"/>
  <c r="N8" i="5"/>
  <c r="O8" i="5"/>
  <c r="O8" i="8"/>
  <c r="P8" i="5"/>
  <c r="Q8" i="5"/>
  <c r="Q8" i="8" s="1"/>
  <c r="R8" i="5"/>
  <c r="S8" i="5"/>
  <c r="S8" i="8" s="1"/>
  <c r="T8" i="5"/>
  <c r="U8" i="5"/>
  <c r="V8" i="5"/>
  <c r="W8" i="5"/>
  <c r="W8" i="8"/>
  <c r="X8" i="5"/>
  <c r="Y8" i="5"/>
  <c r="Y8" i="8" s="1"/>
  <c r="Z8" i="5"/>
  <c r="Z8" i="8" s="1"/>
  <c r="AD8" i="8" s="1"/>
  <c r="AE8" i="8" s="1"/>
  <c r="B9" i="5"/>
  <c r="B9" i="8" s="1"/>
  <c r="C9" i="5"/>
  <c r="D9" i="5"/>
  <c r="E9" i="5"/>
  <c r="F9" i="5"/>
  <c r="F9" i="8" s="1"/>
  <c r="G9" i="5"/>
  <c r="H9" i="5"/>
  <c r="I9" i="5"/>
  <c r="J9" i="5"/>
  <c r="J9" i="8" s="1"/>
  <c r="K9" i="5"/>
  <c r="L9" i="5"/>
  <c r="M9" i="5"/>
  <c r="N9" i="5"/>
  <c r="N9" i="8" s="1"/>
  <c r="O9" i="5"/>
  <c r="P9" i="5"/>
  <c r="Q9" i="5"/>
  <c r="R9" i="5"/>
  <c r="R9" i="8" s="1"/>
  <c r="S9" i="5"/>
  <c r="T9" i="5"/>
  <c r="U9" i="5"/>
  <c r="U9" i="8" s="1"/>
  <c r="V9" i="5"/>
  <c r="V9" i="8" s="1"/>
  <c r="W9" i="5"/>
  <c r="X9" i="5"/>
  <c r="Y9" i="5"/>
  <c r="Z9" i="5"/>
  <c r="Z9" i="8" s="1"/>
  <c r="AD9" i="8" s="1"/>
  <c r="AE9" i="8" s="1"/>
  <c r="B10" i="5"/>
  <c r="C10" i="5"/>
  <c r="C10" i="8" s="1"/>
  <c r="D10" i="5"/>
  <c r="E10" i="5"/>
  <c r="E10" i="8"/>
  <c r="F10" i="5"/>
  <c r="G10" i="5"/>
  <c r="H10" i="5"/>
  <c r="I10" i="5"/>
  <c r="I10" i="8"/>
  <c r="J10" i="5"/>
  <c r="K10" i="5"/>
  <c r="L10" i="5"/>
  <c r="M10" i="5"/>
  <c r="M10" i="8" s="1"/>
  <c r="N10" i="5"/>
  <c r="O10" i="5"/>
  <c r="P10" i="5"/>
  <c r="Q10" i="5"/>
  <c r="Q10" i="8"/>
  <c r="R10" i="5"/>
  <c r="S10" i="5"/>
  <c r="T10" i="5"/>
  <c r="U10" i="5"/>
  <c r="U10" i="8" s="1"/>
  <c r="V10" i="5"/>
  <c r="W10" i="5"/>
  <c r="X10" i="5"/>
  <c r="X10" i="8" s="1"/>
  <c r="Y10" i="5"/>
  <c r="Y10" i="8" s="1"/>
  <c r="Z10" i="5"/>
  <c r="Z10" i="8"/>
  <c r="AD10" i="8" s="1"/>
  <c r="B11" i="5"/>
  <c r="C11" i="5"/>
  <c r="D11" i="5"/>
  <c r="D11" i="8" s="1"/>
  <c r="E11" i="5"/>
  <c r="F11" i="5"/>
  <c r="F11" i="8" s="1"/>
  <c r="G11" i="5"/>
  <c r="H11" i="5"/>
  <c r="H11" i="8"/>
  <c r="I11" i="5"/>
  <c r="J11" i="5"/>
  <c r="K11" i="5"/>
  <c r="L11" i="5"/>
  <c r="L11" i="8" s="1"/>
  <c r="M11" i="5"/>
  <c r="N11" i="5"/>
  <c r="O11" i="5"/>
  <c r="P11" i="5"/>
  <c r="P11" i="8" s="1"/>
  <c r="Q11" i="5"/>
  <c r="R11" i="5"/>
  <c r="S11" i="5"/>
  <c r="S11" i="8" s="1"/>
  <c r="T11" i="5"/>
  <c r="T11" i="8" s="1"/>
  <c r="U11" i="5"/>
  <c r="V11" i="5"/>
  <c r="W11" i="5"/>
  <c r="X11" i="5"/>
  <c r="X11" i="8" s="1"/>
  <c r="Y11" i="5"/>
  <c r="Z11" i="5"/>
  <c r="Z11" i="8" s="1"/>
  <c r="AD11" i="8" s="1"/>
  <c r="AE11" i="8" s="1"/>
  <c r="B12" i="5"/>
  <c r="B12" i="8" s="1"/>
  <c r="C12" i="5"/>
  <c r="C12" i="8" s="1"/>
  <c r="D12" i="5"/>
  <c r="E12" i="5"/>
  <c r="F12" i="5"/>
  <c r="G12" i="5"/>
  <c r="G12" i="8" s="1"/>
  <c r="H12" i="5"/>
  <c r="I12" i="5"/>
  <c r="J12" i="5"/>
  <c r="J12" i="8" s="1"/>
  <c r="K12" i="5"/>
  <c r="K12" i="8" s="1"/>
  <c r="L12" i="5"/>
  <c r="M12" i="5"/>
  <c r="N12" i="5"/>
  <c r="O12" i="5"/>
  <c r="O12" i="8"/>
  <c r="P12" i="5"/>
  <c r="P12" i="8" s="1"/>
  <c r="Q12" i="5"/>
  <c r="Q12" i="8" s="1"/>
  <c r="R12" i="5"/>
  <c r="S12" i="5"/>
  <c r="S12" i="8"/>
  <c r="T12" i="5"/>
  <c r="U12" i="5"/>
  <c r="V12" i="5"/>
  <c r="W12" i="5"/>
  <c r="W12" i="8" s="1"/>
  <c r="X12" i="5"/>
  <c r="X12" i="8" s="1"/>
  <c r="Y12" i="5"/>
  <c r="Z12" i="5"/>
  <c r="Z12" i="8" s="1"/>
  <c r="B13" i="5"/>
  <c r="B13" i="8" s="1"/>
  <c r="C13" i="5"/>
  <c r="D13" i="5"/>
  <c r="E13" i="5"/>
  <c r="F13" i="5"/>
  <c r="F13" i="8" s="1"/>
  <c r="G13" i="5"/>
  <c r="G13" i="8" s="1"/>
  <c r="H13" i="5"/>
  <c r="I13" i="5"/>
  <c r="J13" i="5"/>
  <c r="J13" i="8" s="1"/>
  <c r="K13" i="5"/>
  <c r="L13" i="5"/>
  <c r="M13" i="5"/>
  <c r="M13" i="8" s="1"/>
  <c r="N13" i="5"/>
  <c r="N13" i="8" s="1"/>
  <c r="O13" i="5"/>
  <c r="P13" i="5"/>
  <c r="Q13" i="5"/>
  <c r="R13" i="5"/>
  <c r="R13" i="8" s="1"/>
  <c r="S13" i="5"/>
  <c r="T13" i="5"/>
  <c r="U13" i="5"/>
  <c r="U13" i="8" s="1"/>
  <c r="V13" i="5"/>
  <c r="V13" i="8" s="1"/>
  <c r="W13" i="5"/>
  <c r="X13" i="5"/>
  <c r="Y13" i="5"/>
  <c r="Z13" i="5"/>
  <c r="Z13" i="8"/>
  <c r="AD13" i="8" s="1"/>
  <c r="AE13" i="8" s="1"/>
  <c r="B14" i="5"/>
  <c r="C14" i="5"/>
  <c r="C14" i="8" s="1"/>
  <c r="D14" i="5"/>
  <c r="E14" i="5"/>
  <c r="E14" i="8" s="1"/>
  <c r="F14" i="5"/>
  <c r="G14" i="5"/>
  <c r="H14" i="5"/>
  <c r="I14" i="5"/>
  <c r="I14" i="8"/>
  <c r="J14" i="5"/>
  <c r="K14" i="5"/>
  <c r="L14" i="5"/>
  <c r="M14" i="5"/>
  <c r="M14" i="8" s="1"/>
  <c r="N14" i="5"/>
  <c r="O14" i="5"/>
  <c r="P14" i="5"/>
  <c r="Q14" i="5"/>
  <c r="Q14" i="8" s="1"/>
  <c r="R14" i="5"/>
  <c r="S14" i="5"/>
  <c r="T14" i="5"/>
  <c r="U14" i="5"/>
  <c r="U14" i="8" s="1"/>
  <c r="V14" i="5"/>
  <c r="W14" i="5"/>
  <c r="X14" i="5"/>
  <c r="X14" i="8" s="1"/>
  <c r="Y14" i="5"/>
  <c r="Y14" i="8" s="1"/>
  <c r="Z14" i="5"/>
  <c r="Z14" i="8" s="1"/>
  <c r="AD14" i="8" s="1"/>
  <c r="AE14" i="8" s="1"/>
  <c r="B15" i="5"/>
  <c r="C15" i="5"/>
  <c r="D15" i="5"/>
  <c r="D15" i="8" s="1"/>
  <c r="E15" i="5"/>
  <c r="F15" i="5"/>
  <c r="G15" i="5"/>
  <c r="G15" i="8" s="1"/>
  <c r="H15" i="5"/>
  <c r="H15" i="8" s="1"/>
  <c r="I15" i="5"/>
  <c r="J15" i="5"/>
  <c r="K15" i="5"/>
  <c r="L15" i="5"/>
  <c r="L15" i="8"/>
  <c r="M15" i="5"/>
  <c r="N15" i="5"/>
  <c r="N15" i="8" s="1"/>
  <c r="O15" i="5"/>
  <c r="P15" i="5"/>
  <c r="P15" i="8" s="1"/>
  <c r="Q15" i="5"/>
  <c r="R15" i="5"/>
  <c r="S15" i="5"/>
  <c r="T15" i="5"/>
  <c r="T15" i="8" s="1"/>
  <c r="U15" i="5"/>
  <c r="V15" i="5"/>
  <c r="V15" i="8" s="1"/>
  <c r="W15" i="5"/>
  <c r="X15" i="5"/>
  <c r="X15" i="8" s="1"/>
  <c r="Y15" i="5"/>
  <c r="Z15" i="5"/>
  <c r="Z15" i="8"/>
  <c r="AD15" i="8" s="1"/>
  <c r="AE15" i="8" s="1"/>
  <c r="B16" i="5"/>
  <c r="C16" i="5"/>
  <c r="C16" i="8" s="1"/>
  <c r="D16" i="5"/>
  <c r="E16" i="5"/>
  <c r="F16" i="5"/>
  <c r="G16" i="5"/>
  <c r="G16" i="8" s="1"/>
  <c r="H16" i="5"/>
  <c r="I16" i="5"/>
  <c r="J16" i="5"/>
  <c r="J16" i="8" s="1"/>
  <c r="K16" i="5"/>
  <c r="K16" i="8" s="1"/>
  <c r="L16" i="5"/>
  <c r="M16" i="5"/>
  <c r="N16" i="5"/>
  <c r="O16" i="5"/>
  <c r="O16" i="8" s="1"/>
  <c r="P16" i="5"/>
  <c r="Q16" i="5"/>
  <c r="R16" i="5"/>
  <c r="S16" i="5"/>
  <c r="S16" i="8" s="1"/>
  <c r="T16" i="5"/>
  <c r="U16" i="5"/>
  <c r="V16" i="5"/>
  <c r="W16" i="5"/>
  <c r="W16" i="8"/>
  <c r="X16" i="5"/>
  <c r="Y16" i="5"/>
  <c r="Y16" i="8" s="1"/>
  <c r="Z16" i="5"/>
  <c r="Z16" i="8" s="1"/>
  <c r="AD16" i="8" s="1"/>
  <c r="AE16" i="8" s="1"/>
  <c r="B17" i="5"/>
  <c r="B17" i="8" s="1"/>
  <c r="C17" i="5"/>
  <c r="D17" i="5"/>
  <c r="E17" i="5"/>
  <c r="F17" i="5"/>
  <c r="F17" i="8"/>
  <c r="G17" i="5"/>
  <c r="H17" i="5"/>
  <c r="I17" i="5"/>
  <c r="J17" i="5"/>
  <c r="J17" i="8"/>
  <c r="K17" i="5"/>
  <c r="L17" i="5"/>
  <c r="M17" i="5"/>
  <c r="M17" i="8" s="1"/>
  <c r="N17" i="5"/>
  <c r="N17" i="8" s="1"/>
  <c r="O17" i="5"/>
  <c r="P17" i="5"/>
  <c r="Q17" i="5"/>
  <c r="R17" i="5"/>
  <c r="R17" i="8" s="1"/>
  <c r="S17" i="5"/>
  <c r="T17" i="5"/>
  <c r="T17" i="8" s="1"/>
  <c r="U17" i="5"/>
  <c r="U17" i="8" s="1"/>
  <c r="V17" i="5"/>
  <c r="V17" i="8" s="1"/>
  <c r="W17" i="5"/>
  <c r="X17" i="5"/>
  <c r="Y17" i="5"/>
  <c r="Z17" i="5"/>
  <c r="Z17" i="8" s="1"/>
  <c r="AD17" i="8" s="1"/>
  <c r="AE17" i="8" s="1"/>
  <c r="B18" i="5"/>
  <c r="B18" i="8" s="1"/>
  <c r="C18" i="5"/>
  <c r="C18" i="8" s="1"/>
  <c r="D18" i="5"/>
  <c r="E18" i="5"/>
  <c r="E18" i="8" s="1"/>
  <c r="F18" i="5"/>
  <c r="G18" i="5"/>
  <c r="H18" i="5"/>
  <c r="I18" i="5"/>
  <c r="I18" i="8" s="1"/>
  <c r="J18" i="5"/>
  <c r="K18" i="5"/>
  <c r="L18" i="5"/>
  <c r="M18" i="5"/>
  <c r="M18" i="8" s="1"/>
  <c r="N18" i="5"/>
  <c r="O18" i="5"/>
  <c r="P18" i="5"/>
  <c r="Q18" i="5"/>
  <c r="Q18" i="8" s="1"/>
  <c r="R18" i="5"/>
  <c r="R18" i="8" s="1"/>
  <c r="S18" i="5"/>
  <c r="T18" i="5"/>
  <c r="U18" i="5"/>
  <c r="U18" i="8" s="1"/>
  <c r="V18" i="5"/>
  <c r="W18" i="5"/>
  <c r="X18" i="5"/>
  <c r="X18" i="8" s="1"/>
  <c r="Y18" i="5"/>
  <c r="Y18" i="8" s="1"/>
  <c r="Z18" i="5"/>
  <c r="Z18" i="8" s="1"/>
  <c r="AD18" i="8" s="1"/>
  <c r="B19" i="5"/>
  <c r="C19" i="5"/>
  <c r="D19" i="5"/>
  <c r="D19" i="8"/>
  <c r="E19" i="5"/>
  <c r="F19" i="5"/>
  <c r="F19" i="8" s="1"/>
  <c r="G19" i="5"/>
  <c r="H19" i="5"/>
  <c r="H19" i="8" s="1"/>
  <c r="I19" i="5"/>
  <c r="J19" i="5"/>
  <c r="K19" i="5"/>
  <c r="L19" i="5"/>
  <c r="L19" i="8" s="1"/>
  <c r="M19" i="5"/>
  <c r="N19" i="5"/>
  <c r="O19" i="5"/>
  <c r="P19" i="5"/>
  <c r="P19" i="8" s="1"/>
  <c r="Q19" i="5"/>
  <c r="R19" i="5"/>
  <c r="S19" i="5"/>
  <c r="S19" i="8" s="1"/>
  <c r="T19" i="5"/>
  <c r="T19" i="8" s="1"/>
  <c r="U19" i="5"/>
  <c r="V19" i="5"/>
  <c r="W19" i="5"/>
  <c r="X19" i="5"/>
  <c r="X19" i="8" s="1"/>
  <c r="Y19" i="5"/>
  <c r="Z19" i="5"/>
  <c r="Z19" i="8"/>
  <c r="AD19" i="8" s="1"/>
  <c r="AE19" i="8" s="1"/>
  <c r="B20" i="5"/>
  <c r="C20" i="5"/>
  <c r="C20" i="8" s="1"/>
  <c r="D20" i="5"/>
  <c r="E20" i="5"/>
  <c r="F20" i="5"/>
  <c r="G20" i="5"/>
  <c r="G20" i="8"/>
  <c r="H20" i="5"/>
  <c r="I20" i="5"/>
  <c r="J20" i="5"/>
  <c r="K20" i="5"/>
  <c r="K20" i="8" s="1"/>
  <c r="L20" i="5"/>
  <c r="M20" i="5"/>
  <c r="N20" i="5"/>
  <c r="O20" i="5"/>
  <c r="O20" i="8"/>
  <c r="P20" i="5"/>
  <c r="Q20" i="5"/>
  <c r="R20" i="5"/>
  <c r="S20" i="5"/>
  <c r="S20" i="8" s="1"/>
  <c r="T20" i="5"/>
  <c r="U20" i="5"/>
  <c r="V20" i="5"/>
  <c r="W20" i="5"/>
  <c r="W20" i="8" s="1"/>
  <c r="X20" i="5"/>
  <c r="Y20" i="5"/>
  <c r="Z20" i="5"/>
  <c r="Z20" i="8" s="1"/>
  <c r="B21" i="5"/>
  <c r="B21" i="8" s="1"/>
  <c r="C21" i="5"/>
  <c r="D21" i="5"/>
  <c r="E21" i="5"/>
  <c r="E21" i="8" s="1"/>
  <c r="F21" i="5"/>
  <c r="F21" i="8" s="1"/>
  <c r="G21" i="5"/>
  <c r="H21" i="5"/>
  <c r="I21" i="5"/>
  <c r="J21" i="5"/>
  <c r="J21" i="8"/>
  <c r="K21" i="5"/>
  <c r="L21" i="5"/>
  <c r="L21" i="8" s="1"/>
  <c r="M21" i="5"/>
  <c r="M21" i="8" s="1"/>
  <c r="N21" i="5"/>
  <c r="N21" i="8"/>
  <c r="O21" i="5"/>
  <c r="P21" i="5"/>
  <c r="Q21" i="5"/>
  <c r="R21" i="5"/>
  <c r="R21" i="8"/>
  <c r="S21" i="5"/>
  <c r="T21" i="5"/>
  <c r="U21" i="5"/>
  <c r="V21" i="5"/>
  <c r="V21" i="8" s="1"/>
  <c r="W21" i="5"/>
  <c r="X21" i="5"/>
  <c r="Y21" i="5"/>
  <c r="Z21" i="5"/>
  <c r="Z21" i="8"/>
  <c r="AD21" i="8" s="1"/>
  <c r="AE21" i="8" s="1"/>
  <c r="B22" i="5"/>
  <c r="C22" i="5"/>
  <c r="D22" i="5"/>
  <c r="E22" i="5"/>
  <c r="E22" i="8" s="1"/>
  <c r="F22" i="5"/>
  <c r="G22" i="5"/>
  <c r="H22" i="5"/>
  <c r="I22" i="5"/>
  <c r="I22" i="8" s="1"/>
  <c r="J22" i="5"/>
  <c r="K22" i="5"/>
  <c r="L22" i="5"/>
  <c r="M22" i="5"/>
  <c r="M22" i="8" s="1"/>
  <c r="N22" i="5"/>
  <c r="O22" i="5"/>
  <c r="O22" i="8" s="1"/>
  <c r="P22" i="5"/>
  <c r="P22" i="8" s="1"/>
  <c r="Q22" i="5"/>
  <c r="Q22" i="8" s="1"/>
  <c r="R22" i="5"/>
  <c r="S22" i="5"/>
  <c r="T22" i="5"/>
  <c r="U22" i="5"/>
  <c r="U22" i="8" s="1"/>
  <c r="V22" i="5"/>
  <c r="W22" i="5"/>
  <c r="X22" i="5"/>
  <c r="X22" i="8" s="1"/>
  <c r="Y22" i="5"/>
  <c r="Y22" i="8"/>
  <c r="Z22" i="5"/>
  <c r="Z22" i="8" s="1"/>
  <c r="B23" i="5"/>
  <c r="C23" i="5"/>
  <c r="D23" i="5"/>
  <c r="D23" i="8" s="1"/>
  <c r="E23" i="5"/>
  <c r="F23" i="5"/>
  <c r="F23" i="8" s="1"/>
  <c r="G23" i="5"/>
  <c r="H23" i="5"/>
  <c r="H23" i="8"/>
  <c r="I23" i="5"/>
  <c r="J23" i="5"/>
  <c r="K23" i="5"/>
  <c r="L23" i="5"/>
  <c r="L23" i="8" s="1"/>
  <c r="M23" i="5"/>
  <c r="N23" i="5"/>
  <c r="O23" i="5"/>
  <c r="O23" i="8" s="1"/>
  <c r="P23" i="5"/>
  <c r="P23" i="8" s="1"/>
  <c r="Q23" i="5"/>
  <c r="R23" i="5"/>
  <c r="S23" i="5"/>
  <c r="T23" i="5"/>
  <c r="T23" i="8"/>
  <c r="U23" i="5"/>
  <c r="V23" i="5"/>
  <c r="W23" i="5"/>
  <c r="X23" i="5"/>
  <c r="X23" i="8" s="1"/>
  <c r="Y23" i="5"/>
  <c r="Z23" i="5"/>
  <c r="Z23" i="8"/>
  <c r="AD23" i="8" s="1"/>
  <c r="AE23" i="8" s="1"/>
  <c r="B24" i="5"/>
  <c r="B24" i="8" s="1"/>
  <c r="C24" i="5"/>
  <c r="C24" i="8" s="1"/>
  <c r="D24" i="5"/>
  <c r="E24" i="5"/>
  <c r="F24" i="5"/>
  <c r="F24" i="8" s="1"/>
  <c r="G24" i="5"/>
  <c r="G24" i="8" s="1"/>
  <c r="H24" i="5"/>
  <c r="I24" i="5"/>
  <c r="J24" i="5"/>
  <c r="J24" i="8" s="1"/>
  <c r="K24" i="5"/>
  <c r="K24" i="8"/>
  <c r="L24" i="5"/>
  <c r="M24" i="5"/>
  <c r="N24" i="5"/>
  <c r="O24" i="5"/>
  <c r="O24" i="8"/>
  <c r="P24" i="5"/>
  <c r="Q24" i="5"/>
  <c r="R24" i="5"/>
  <c r="S24" i="5"/>
  <c r="S24" i="8" s="1"/>
  <c r="T24" i="5"/>
  <c r="U24" i="5"/>
  <c r="V24" i="5"/>
  <c r="V24" i="8" s="1"/>
  <c r="W24" i="5"/>
  <c r="W24" i="8"/>
  <c r="X24" i="5"/>
  <c r="Y24" i="5"/>
  <c r="Z24" i="5"/>
  <c r="Z24" i="8" s="1"/>
  <c r="AD24" i="8" s="1"/>
  <c r="AE24" i="8" s="1"/>
  <c r="B25" i="5"/>
  <c r="B25" i="8"/>
  <c r="C25" i="5"/>
  <c r="D25" i="5"/>
  <c r="D25" i="8" s="1"/>
  <c r="E25" i="5"/>
  <c r="F25" i="5"/>
  <c r="G25" i="5"/>
  <c r="H25" i="5"/>
  <c r="I25" i="5"/>
  <c r="J25" i="5"/>
  <c r="J25" i="8"/>
  <c r="K25" i="5"/>
  <c r="L25" i="5"/>
  <c r="M25" i="5"/>
  <c r="N25" i="5"/>
  <c r="N25" i="8" s="1"/>
  <c r="O25" i="5"/>
  <c r="P25" i="5"/>
  <c r="Q25" i="5"/>
  <c r="Q25" i="8" s="1"/>
  <c r="R25" i="5"/>
  <c r="R25" i="8" s="1"/>
  <c r="AA25" i="8" s="1"/>
  <c r="S25" i="5"/>
  <c r="T25" i="5"/>
  <c r="U25" i="5"/>
  <c r="V25" i="5"/>
  <c r="V25" i="8"/>
  <c r="W25" i="5"/>
  <c r="X25" i="5"/>
  <c r="X25" i="8" s="1"/>
  <c r="Y25" i="5"/>
  <c r="Y25" i="8" s="1"/>
  <c r="Z25" i="5"/>
  <c r="Z25" i="8" s="1"/>
  <c r="AD25" i="8" s="1"/>
  <c r="AE25" i="8" s="1"/>
  <c r="B26" i="5"/>
  <c r="C26" i="5"/>
  <c r="D26" i="5"/>
  <c r="E26" i="5"/>
  <c r="E26" i="8"/>
  <c r="F26" i="5"/>
  <c r="F26" i="8" s="1"/>
  <c r="G26" i="5"/>
  <c r="G26" i="8" s="1"/>
  <c r="H26" i="5"/>
  <c r="H26" i="8"/>
  <c r="I26" i="5"/>
  <c r="I26" i="8" s="1"/>
  <c r="J26" i="5"/>
  <c r="K26" i="5"/>
  <c r="L26" i="5"/>
  <c r="M26" i="5"/>
  <c r="M26" i="8" s="1"/>
  <c r="N26" i="5"/>
  <c r="O26" i="5"/>
  <c r="P26" i="5"/>
  <c r="Q26" i="5"/>
  <c r="Q26" i="8" s="1"/>
  <c r="R26" i="5"/>
  <c r="S26" i="5"/>
  <c r="T26" i="5"/>
  <c r="T26" i="8" s="1"/>
  <c r="U26" i="5"/>
  <c r="U26" i="8" s="1"/>
  <c r="V26" i="5"/>
  <c r="W26" i="5"/>
  <c r="X26" i="5"/>
  <c r="X26" i="8"/>
  <c r="Y26" i="5"/>
  <c r="Y26" i="8"/>
  <c r="Z26" i="5"/>
  <c r="Z26" i="8" s="1"/>
  <c r="AD26" i="8" s="1"/>
  <c r="AE26" i="8" s="1"/>
  <c r="B27" i="5"/>
  <c r="C27" i="5"/>
  <c r="D27" i="5"/>
  <c r="D27" i="8" s="1"/>
  <c r="E27" i="5"/>
  <c r="F27" i="5"/>
  <c r="G27" i="5"/>
  <c r="H27" i="5"/>
  <c r="H27" i="8" s="1"/>
  <c r="I27" i="5"/>
  <c r="J27" i="5"/>
  <c r="K27" i="5"/>
  <c r="L27" i="5"/>
  <c r="L27" i="8"/>
  <c r="M27" i="5"/>
  <c r="N27" i="5"/>
  <c r="N27" i="8" s="1"/>
  <c r="O27" i="5"/>
  <c r="O27" i="8"/>
  <c r="P27" i="5"/>
  <c r="P27" i="8" s="1"/>
  <c r="Q27" i="5"/>
  <c r="R27" i="5"/>
  <c r="S27" i="5"/>
  <c r="T27" i="5"/>
  <c r="T27" i="8"/>
  <c r="U27" i="5"/>
  <c r="V27" i="5"/>
  <c r="W27" i="5"/>
  <c r="X27" i="5"/>
  <c r="X27" i="8"/>
  <c r="Y27" i="5"/>
  <c r="Z27" i="5"/>
  <c r="Z27" i="8"/>
  <c r="AD27" i="8" s="1"/>
  <c r="AE27" i="8" s="1"/>
  <c r="B28" i="5"/>
  <c r="C28" i="5"/>
  <c r="C28" i="8" s="1"/>
  <c r="D28" i="5"/>
  <c r="E28" i="5"/>
  <c r="F28" i="5"/>
  <c r="F28" i="8" s="1"/>
  <c r="G28" i="5"/>
  <c r="G28" i="8" s="1"/>
  <c r="H28" i="5"/>
  <c r="I28" i="5"/>
  <c r="J28" i="5"/>
  <c r="K28" i="5"/>
  <c r="K28" i="8"/>
  <c r="L28" i="5"/>
  <c r="M28" i="5"/>
  <c r="N28" i="5"/>
  <c r="N28" i="8" s="1"/>
  <c r="O28" i="5"/>
  <c r="O28" i="8"/>
  <c r="P28" i="5"/>
  <c r="Q28" i="5"/>
  <c r="R28" i="5"/>
  <c r="R28" i="8" s="1"/>
  <c r="S28" i="5"/>
  <c r="S28" i="8" s="1"/>
  <c r="T28" i="5"/>
  <c r="U28" i="5"/>
  <c r="V28" i="5"/>
  <c r="V28" i="8"/>
  <c r="W28" i="5"/>
  <c r="W28" i="8"/>
  <c r="X28" i="5"/>
  <c r="Y28" i="5"/>
  <c r="Z28" i="5"/>
  <c r="Z28" i="8" s="1"/>
  <c r="B29" i="5"/>
  <c r="B29" i="8" s="1"/>
  <c r="C29" i="5"/>
  <c r="D29" i="5"/>
  <c r="D29" i="8" s="1"/>
  <c r="E29" i="5"/>
  <c r="E29" i="8" s="1"/>
  <c r="F29" i="5"/>
  <c r="F29" i="8" s="1"/>
  <c r="G29" i="5"/>
  <c r="H29" i="5"/>
  <c r="I29" i="5"/>
  <c r="J29" i="5"/>
  <c r="J29" i="8" s="1"/>
  <c r="K29" i="5"/>
  <c r="L29" i="5"/>
  <c r="L29" i="8" s="1"/>
  <c r="M29" i="5"/>
  <c r="M29" i="8" s="1"/>
  <c r="N29" i="5"/>
  <c r="N29" i="8" s="1"/>
  <c r="O29" i="5"/>
  <c r="P29" i="5"/>
  <c r="Q29" i="5"/>
  <c r="Q29" i="8"/>
  <c r="R29" i="5"/>
  <c r="R29" i="8" s="1"/>
  <c r="S29" i="5"/>
  <c r="S29" i="8" s="1"/>
  <c r="T29" i="5"/>
  <c r="U29" i="5"/>
  <c r="U29" i="8" s="1"/>
  <c r="V29" i="5"/>
  <c r="V29" i="8" s="1"/>
  <c r="W29" i="5"/>
  <c r="X29" i="5"/>
  <c r="Y29" i="5"/>
  <c r="Z29" i="5"/>
  <c r="Z29" i="8" s="1"/>
  <c r="AD29" i="8" s="1"/>
  <c r="AE29" i="8" s="1"/>
  <c r="B30" i="5"/>
  <c r="B30" i="8" s="1"/>
  <c r="C30" i="5"/>
  <c r="D30" i="5"/>
  <c r="E30" i="5"/>
  <c r="E30" i="8" s="1"/>
  <c r="F30" i="5"/>
  <c r="G30" i="5"/>
  <c r="H30" i="5"/>
  <c r="H30" i="8"/>
  <c r="I30" i="5"/>
  <c r="I30" i="8" s="1"/>
  <c r="J30" i="5"/>
  <c r="K30" i="5"/>
  <c r="L30" i="5"/>
  <c r="L30" i="8" s="1"/>
  <c r="M30" i="5"/>
  <c r="M30" i="8" s="1"/>
  <c r="N30" i="5"/>
  <c r="O30" i="5"/>
  <c r="O30" i="8" s="1"/>
  <c r="P30" i="5"/>
  <c r="P30" i="8" s="1"/>
  <c r="Q30" i="5"/>
  <c r="Q30" i="8" s="1"/>
  <c r="R30" i="5"/>
  <c r="S30" i="5"/>
  <c r="T30" i="5"/>
  <c r="U30" i="5"/>
  <c r="U30" i="8"/>
  <c r="V30" i="5"/>
  <c r="W30" i="5"/>
  <c r="W30" i="8" s="1"/>
  <c r="X30" i="5"/>
  <c r="X30" i="8"/>
  <c r="Y30" i="5"/>
  <c r="Y30" i="8" s="1"/>
  <c r="Z30" i="5"/>
  <c r="Z30" i="8"/>
  <c r="B31" i="5"/>
  <c r="C31" i="5"/>
  <c r="C31" i="8" s="1"/>
  <c r="D31" i="5"/>
  <c r="D31" i="8" s="1"/>
  <c r="E31" i="5"/>
  <c r="F31" i="5"/>
  <c r="G31" i="5"/>
  <c r="G31" i="8" s="1"/>
  <c r="H31" i="5"/>
  <c r="H31" i="8" s="1"/>
  <c r="I31" i="5"/>
  <c r="J31" i="5"/>
  <c r="K31" i="5"/>
  <c r="K31" i="8" s="1"/>
  <c r="L31" i="5"/>
  <c r="L31" i="8" s="1"/>
  <c r="M31" i="5"/>
  <c r="N31" i="5"/>
  <c r="O31" i="5"/>
  <c r="O31" i="8"/>
  <c r="P31" i="5"/>
  <c r="P31" i="8" s="1"/>
  <c r="Q31" i="5"/>
  <c r="R31" i="5"/>
  <c r="R31" i="8" s="1"/>
  <c r="S31" i="5"/>
  <c r="T31" i="5"/>
  <c r="T31" i="8"/>
  <c r="U31" i="5"/>
  <c r="V31" i="5"/>
  <c r="W31" i="5"/>
  <c r="X31" i="5"/>
  <c r="X31" i="8" s="1"/>
  <c r="Y31" i="5"/>
  <c r="Z31" i="5"/>
  <c r="Z31" i="8"/>
  <c r="AD31" i="8" s="1"/>
  <c r="AE31" i="8" s="1"/>
  <c r="B32" i="5"/>
  <c r="B32" i="8" s="1"/>
  <c r="C32" i="5"/>
  <c r="C32" i="8"/>
  <c r="D32" i="5"/>
  <c r="E32" i="5"/>
  <c r="E32" i="8" s="1"/>
  <c r="F32" i="5"/>
  <c r="F32" i="8"/>
  <c r="G32" i="5"/>
  <c r="G32" i="8" s="1"/>
  <c r="H32" i="5"/>
  <c r="I32" i="5"/>
  <c r="J32" i="5"/>
  <c r="J32" i="8" s="1"/>
  <c r="K32" i="5"/>
  <c r="K32" i="8"/>
  <c r="L32" i="5"/>
  <c r="M32" i="5"/>
  <c r="N32" i="5"/>
  <c r="O32" i="5"/>
  <c r="O32" i="8" s="1"/>
  <c r="P32" i="5"/>
  <c r="Q32" i="5"/>
  <c r="Q32" i="8" s="1"/>
  <c r="R32" i="5"/>
  <c r="S32" i="5"/>
  <c r="S32" i="8" s="1"/>
  <c r="T32" i="5"/>
  <c r="U32" i="5"/>
  <c r="V32" i="5"/>
  <c r="V32" i="8"/>
  <c r="W32" i="5"/>
  <c r="W32" i="8" s="1"/>
  <c r="X32" i="5"/>
  <c r="Y32" i="5"/>
  <c r="Z32" i="5"/>
  <c r="Z32" i="8" s="1"/>
  <c r="AD32" i="8" s="1"/>
  <c r="B33" i="5"/>
  <c r="B33" i="8"/>
  <c r="C33" i="5"/>
  <c r="D33" i="5"/>
  <c r="D33" i="8" s="1"/>
  <c r="E33" i="5"/>
  <c r="E33" i="8" s="1"/>
  <c r="F33" i="5"/>
  <c r="F33" i="8" s="1"/>
  <c r="G33" i="5"/>
  <c r="H33" i="5"/>
  <c r="I33" i="5"/>
  <c r="I33" i="8" s="1"/>
  <c r="J33" i="5"/>
  <c r="J33" i="8" s="1"/>
  <c r="K33" i="5"/>
  <c r="L33" i="5"/>
  <c r="L33" i="8" s="1"/>
  <c r="M33" i="5"/>
  <c r="N33" i="5"/>
  <c r="N33" i="8" s="1"/>
  <c r="O33" i="5"/>
  <c r="P33" i="5"/>
  <c r="Q33" i="5"/>
  <c r="Q33" i="8"/>
  <c r="R33" i="5"/>
  <c r="R33" i="8" s="1"/>
  <c r="S33" i="5"/>
  <c r="T33" i="5"/>
  <c r="U33" i="5"/>
  <c r="V33" i="5"/>
  <c r="V33" i="8" s="1"/>
  <c r="W33" i="5"/>
  <c r="X33" i="5"/>
  <c r="X33" i="8" s="1"/>
  <c r="Y33" i="5"/>
  <c r="Y33" i="8" s="1"/>
  <c r="Z33" i="5"/>
  <c r="Z33" i="8" s="1"/>
  <c r="AD33" i="8" s="1"/>
  <c r="AE33" i="8" s="1"/>
  <c r="B34" i="5"/>
  <c r="C34" i="5"/>
  <c r="D34" i="5"/>
  <c r="D34" i="8" s="1"/>
  <c r="E34" i="5"/>
  <c r="E34" i="8" s="1"/>
  <c r="F34" i="5"/>
  <c r="G34" i="5"/>
  <c r="G34" i="8" s="1"/>
  <c r="H34" i="5"/>
  <c r="H34" i="8" s="1"/>
  <c r="I34" i="5"/>
  <c r="I34" i="8" s="1"/>
  <c r="J34" i="5"/>
  <c r="K34" i="5"/>
  <c r="L34" i="5"/>
  <c r="M34" i="5"/>
  <c r="M34" i="8"/>
  <c r="N34" i="5"/>
  <c r="O34" i="5"/>
  <c r="P34" i="5"/>
  <c r="Q34" i="5"/>
  <c r="Q34" i="8" s="1"/>
  <c r="R34" i="5"/>
  <c r="S34" i="5"/>
  <c r="T34" i="5"/>
  <c r="T34" i="8" s="1"/>
  <c r="U34" i="5"/>
  <c r="U34" i="8" s="1"/>
  <c r="V34" i="5"/>
  <c r="V34" i="8" s="1"/>
  <c r="W34" i="5"/>
  <c r="X34" i="5"/>
  <c r="X34" i="8" s="1"/>
  <c r="Y34" i="5"/>
  <c r="Y34" i="8" s="1"/>
  <c r="Z34" i="5"/>
  <c r="Z34" i="8"/>
  <c r="AD34" i="8" s="1"/>
  <c r="B35" i="5"/>
  <c r="C35" i="5"/>
  <c r="C35" i="8"/>
  <c r="D35" i="5"/>
  <c r="D35" i="8" s="1"/>
  <c r="E35" i="5"/>
  <c r="F35" i="5"/>
  <c r="G35" i="5"/>
  <c r="H35" i="5"/>
  <c r="H35" i="8"/>
  <c r="I35" i="5"/>
  <c r="J35" i="5"/>
  <c r="J35" i="8" s="1"/>
  <c r="K35" i="5"/>
  <c r="L35" i="5"/>
  <c r="L35" i="8" s="1"/>
  <c r="M35" i="5"/>
  <c r="N35" i="5"/>
  <c r="O35" i="5"/>
  <c r="O35" i="8"/>
  <c r="P35" i="5"/>
  <c r="P35" i="8" s="1"/>
  <c r="Q35" i="5"/>
  <c r="R35" i="5"/>
  <c r="S35" i="5"/>
  <c r="S35" i="8" s="1"/>
  <c r="T35" i="5"/>
  <c r="T35" i="8" s="1"/>
  <c r="U35" i="5"/>
  <c r="V35" i="5"/>
  <c r="W35" i="5"/>
  <c r="W35" i="8" s="1"/>
  <c r="X35" i="5"/>
  <c r="X35" i="8" s="1"/>
  <c r="Y35" i="5"/>
  <c r="Z35" i="5"/>
  <c r="Z35" i="8" s="1"/>
  <c r="AD35" i="8" s="1"/>
  <c r="AE35" i="8" s="1"/>
  <c r="B36" i="5"/>
  <c r="C36" i="5"/>
  <c r="C36" i="8" s="1"/>
  <c r="D36" i="5"/>
  <c r="E36" i="5"/>
  <c r="F36" i="5"/>
  <c r="F36" i="8" s="1"/>
  <c r="G36" i="5"/>
  <c r="G36" i="8" s="1"/>
  <c r="H36" i="5"/>
  <c r="I36" i="5"/>
  <c r="J36" i="5"/>
  <c r="K36" i="5"/>
  <c r="K36" i="8" s="1"/>
  <c r="L36" i="5"/>
  <c r="M36" i="5"/>
  <c r="N36" i="5"/>
  <c r="N36" i="8" s="1"/>
  <c r="O36" i="5"/>
  <c r="O36" i="8" s="1"/>
  <c r="P36" i="5"/>
  <c r="Q36" i="5"/>
  <c r="R36" i="5"/>
  <c r="R36" i="8"/>
  <c r="S36" i="5"/>
  <c r="S36" i="8" s="1"/>
  <c r="T36" i="5"/>
  <c r="U36" i="5"/>
  <c r="U36" i="8" s="1"/>
  <c r="V36" i="5"/>
  <c r="V36" i="8" s="1"/>
  <c r="W36" i="5"/>
  <c r="W36" i="8" s="1"/>
  <c r="X36" i="5"/>
  <c r="Y36" i="5"/>
  <c r="Z36" i="5"/>
  <c r="Z36" i="8"/>
  <c r="B37" i="5"/>
  <c r="B37" i="8" s="1"/>
  <c r="C37" i="5"/>
  <c r="D37" i="5"/>
  <c r="E37" i="5"/>
  <c r="F37" i="5"/>
  <c r="F37" i="8"/>
  <c r="G37" i="5"/>
  <c r="H37" i="5"/>
  <c r="H37" i="8" s="1"/>
  <c r="I37" i="5"/>
  <c r="I37" i="8" s="1"/>
  <c r="J37" i="5"/>
  <c r="J37" i="8"/>
  <c r="K37" i="5"/>
  <c r="L37" i="5"/>
  <c r="M37" i="5"/>
  <c r="M37" i="8"/>
  <c r="N37" i="5"/>
  <c r="N37" i="8" s="1"/>
  <c r="O37" i="5"/>
  <c r="P37" i="5"/>
  <c r="Q37" i="5"/>
  <c r="Q37" i="8" s="1"/>
  <c r="R37" i="5"/>
  <c r="R37" i="8" s="1"/>
  <c r="S37" i="5"/>
  <c r="T37" i="5"/>
  <c r="U37" i="5"/>
  <c r="U37" i="8"/>
  <c r="V37" i="5"/>
  <c r="V37" i="8" s="1"/>
  <c r="W37" i="5"/>
  <c r="X37" i="5"/>
  <c r="Y37" i="5"/>
  <c r="Z37" i="5"/>
  <c r="Z37" i="8"/>
  <c r="AD37" i="8" s="1"/>
  <c r="AE37" i="8" s="1"/>
  <c r="B38" i="5"/>
  <c r="C38" i="5"/>
  <c r="C38" i="8" s="1"/>
  <c r="D38" i="5"/>
  <c r="E38" i="5"/>
  <c r="E38" i="8" s="1"/>
  <c r="F38" i="5"/>
  <c r="G38" i="5"/>
  <c r="H38" i="5"/>
  <c r="H38" i="8" s="1"/>
  <c r="I38" i="5"/>
  <c r="I38" i="8"/>
  <c r="J38" i="5"/>
  <c r="K38" i="5"/>
  <c r="L38" i="5"/>
  <c r="L38" i="8" s="1"/>
  <c r="M38" i="5"/>
  <c r="M38" i="8" s="1"/>
  <c r="N38" i="5"/>
  <c r="O38" i="5"/>
  <c r="P38" i="5"/>
  <c r="P38" i="8" s="1"/>
  <c r="Q38" i="5"/>
  <c r="Q38" i="8" s="1"/>
  <c r="R38" i="5"/>
  <c r="S38" i="5"/>
  <c r="T38" i="5"/>
  <c r="U38" i="5"/>
  <c r="U38" i="8" s="1"/>
  <c r="V38" i="5"/>
  <c r="W38" i="5"/>
  <c r="W38" i="8" s="1"/>
  <c r="X38" i="5"/>
  <c r="X38" i="8" s="1"/>
  <c r="Y38" i="5"/>
  <c r="Y38" i="8"/>
  <c r="Z38" i="5"/>
  <c r="Z38" i="8" s="1"/>
  <c r="B39" i="5"/>
  <c r="C39" i="5"/>
  <c r="D39" i="5"/>
  <c r="D39" i="8" s="1"/>
  <c r="E39" i="5"/>
  <c r="E39" i="8" s="1"/>
  <c r="F39" i="5"/>
  <c r="F39" i="8" s="1"/>
  <c r="G39" i="5"/>
  <c r="G39" i="8" s="1"/>
  <c r="H39" i="5"/>
  <c r="H39" i="8" s="1"/>
  <c r="I39" i="5"/>
  <c r="J39" i="5"/>
  <c r="K39" i="5"/>
  <c r="K39" i="8"/>
  <c r="L39" i="5"/>
  <c r="L39" i="8" s="1"/>
  <c r="M39" i="5"/>
  <c r="N39" i="5"/>
  <c r="O39" i="5"/>
  <c r="O39" i="8" s="1"/>
  <c r="P39" i="5"/>
  <c r="P39" i="8" s="1"/>
  <c r="Q39" i="5"/>
  <c r="R39" i="5"/>
  <c r="R39" i="8" s="1"/>
  <c r="S39" i="5"/>
  <c r="S39" i="8" s="1"/>
  <c r="T39" i="5"/>
  <c r="T39" i="8" s="1"/>
  <c r="U39" i="5"/>
  <c r="V39" i="5"/>
  <c r="W39" i="5"/>
  <c r="X39" i="5"/>
  <c r="X39" i="8" s="1"/>
  <c r="Y39" i="5"/>
  <c r="Z39" i="5"/>
  <c r="Z39" i="8" s="1"/>
  <c r="AD39" i="8" s="1"/>
  <c r="AE39" i="8" s="1"/>
  <c r="B40" i="5"/>
  <c r="B40" i="8" s="1"/>
  <c r="C40" i="5"/>
  <c r="C40" i="8" s="1"/>
  <c r="D40" i="5"/>
  <c r="E40" i="5"/>
  <c r="F40" i="5"/>
  <c r="F40" i="8" s="1"/>
  <c r="G40" i="5"/>
  <c r="G40" i="8"/>
  <c r="H40" i="5"/>
  <c r="I40" i="5"/>
  <c r="J40" i="5"/>
  <c r="J40" i="8" s="1"/>
  <c r="K40" i="5"/>
  <c r="K40" i="8" s="1"/>
  <c r="L40" i="5"/>
  <c r="M40" i="5"/>
  <c r="N40" i="5"/>
  <c r="O40" i="5"/>
  <c r="O40" i="8" s="1"/>
  <c r="P40" i="5"/>
  <c r="Q40" i="5"/>
  <c r="R40" i="5"/>
  <c r="S40" i="5"/>
  <c r="S40" i="8"/>
  <c r="T40" i="5"/>
  <c r="U40" i="5"/>
  <c r="U40" i="8" s="1"/>
  <c r="V40" i="5"/>
  <c r="V40" i="8"/>
  <c r="W40" i="5"/>
  <c r="W40" i="8" s="1"/>
  <c r="X40" i="5"/>
  <c r="Y40" i="5"/>
  <c r="Z40" i="5"/>
  <c r="Z40" i="8" s="1"/>
  <c r="AD40" i="8" s="1"/>
  <c r="AE40" i="8" s="1"/>
  <c r="B41" i="5"/>
  <c r="B41" i="8" s="1"/>
  <c r="C41" i="5"/>
  <c r="D41" i="5"/>
  <c r="E41" i="5"/>
  <c r="E41" i="8" s="1"/>
  <c r="F41" i="5"/>
  <c r="F41" i="8" s="1"/>
  <c r="G41" i="5"/>
  <c r="H41" i="5"/>
  <c r="I41" i="5"/>
  <c r="I41" i="8"/>
  <c r="J41" i="5"/>
  <c r="J41" i="8" s="1"/>
  <c r="K41" i="5"/>
  <c r="L41" i="5"/>
  <c r="M41" i="5"/>
  <c r="N41" i="5"/>
  <c r="N41" i="8" s="1"/>
  <c r="O41" i="5"/>
  <c r="P41" i="5"/>
  <c r="Q41" i="5"/>
  <c r="Q41" i="8" s="1"/>
  <c r="R41" i="5"/>
  <c r="R41" i="8"/>
  <c r="S41" i="5"/>
  <c r="T41" i="5"/>
  <c r="U41" i="5"/>
  <c r="V41" i="5"/>
  <c r="V41" i="8" s="1"/>
  <c r="W41" i="5"/>
  <c r="X41" i="5"/>
  <c r="X41" i="8" s="1"/>
  <c r="Y41" i="5"/>
  <c r="Y41" i="8" s="1"/>
  <c r="Z41" i="5"/>
  <c r="Z41" i="8" s="1"/>
  <c r="AD41" i="8" s="1"/>
  <c r="AE41" i="8" s="1"/>
  <c r="B42" i="5"/>
  <c r="C42" i="5"/>
  <c r="D42" i="5"/>
  <c r="D42" i="8" s="1"/>
  <c r="E42" i="5"/>
  <c r="E42" i="8"/>
  <c r="F42" i="5"/>
  <c r="G42" i="5"/>
  <c r="H42" i="5"/>
  <c r="H42" i="8" s="1"/>
  <c r="I42" i="5"/>
  <c r="I42" i="8" s="1"/>
  <c r="J42" i="5"/>
  <c r="K42" i="5"/>
  <c r="K42" i="8" s="1"/>
  <c r="L42" i="5"/>
  <c r="L42" i="8" s="1"/>
  <c r="M42" i="5"/>
  <c r="M42" i="8" s="1"/>
  <c r="N42" i="5"/>
  <c r="O42" i="5"/>
  <c r="P42" i="5"/>
  <c r="Q42" i="5"/>
  <c r="Q42" i="8"/>
  <c r="R42" i="5"/>
  <c r="R42" i="8" s="1"/>
  <c r="S42" i="5"/>
  <c r="S42" i="8" s="1"/>
  <c r="T42" i="5"/>
  <c r="T42" i="8"/>
  <c r="U42" i="5"/>
  <c r="U42" i="8" s="1"/>
  <c r="V42" i="5"/>
  <c r="W42" i="5"/>
  <c r="X42" i="5"/>
  <c r="X42" i="8" s="1"/>
  <c r="Y42" i="5"/>
  <c r="Y42" i="8" s="1"/>
  <c r="Z42" i="5"/>
  <c r="Z42" i="8" s="1"/>
  <c r="AD42" i="8" s="1"/>
  <c r="B43" i="5"/>
  <c r="C43" i="5"/>
  <c r="C43" i="8" s="1"/>
  <c r="D43" i="5"/>
  <c r="D43" i="8" s="1"/>
  <c r="E43" i="5"/>
  <c r="F43" i="5"/>
  <c r="F43" i="8" s="1"/>
  <c r="G43" i="5"/>
  <c r="G43" i="8" s="1"/>
  <c r="H43" i="5"/>
  <c r="H43" i="8" s="1"/>
  <c r="I43" i="5"/>
  <c r="J43" i="5"/>
  <c r="K43" i="5"/>
  <c r="L43" i="5"/>
  <c r="L43" i="8" s="1"/>
  <c r="M43" i="5"/>
  <c r="N43" i="5"/>
  <c r="N43" i="8" s="1"/>
  <c r="O43" i="5"/>
  <c r="O43" i="8" s="1"/>
  <c r="P43" i="5"/>
  <c r="P43" i="8" s="1"/>
  <c r="Q43" i="5"/>
  <c r="R43" i="5"/>
  <c r="S43" i="5"/>
  <c r="S43" i="8"/>
  <c r="T43" i="5"/>
  <c r="T43" i="8" s="1"/>
  <c r="U43" i="5"/>
  <c r="V43" i="5"/>
  <c r="W43" i="5"/>
  <c r="W43" i="8" s="1"/>
  <c r="X43" i="5"/>
  <c r="X43" i="8"/>
  <c r="Y43" i="5"/>
  <c r="Z43" i="5"/>
  <c r="Z43" i="8" s="1"/>
  <c r="AD43" i="8" s="1"/>
  <c r="B44" i="5"/>
  <c r="C44" i="5"/>
  <c r="C44" i="8" s="1"/>
  <c r="D44" i="5"/>
  <c r="E44" i="5"/>
  <c r="F44" i="5"/>
  <c r="F44" i="8" s="1"/>
  <c r="G44" i="5"/>
  <c r="G44" i="8" s="1"/>
  <c r="H44" i="5"/>
  <c r="I44" i="5"/>
  <c r="J44" i="5"/>
  <c r="J44" i="8" s="1"/>
  <c r="K44" i="5"/>
  <c r="K44" i="8" s="1"/>
  <c r="L44" i="5"/>
  <c r="M44" i="5"/>
  <c r="N44" i="5"/>
  <c r="N44" i="8" s="1"/>
  <c r="O44" i="5"/>
  <c r="O44" i="8"/>
  <c r="P44" i="5"/>
  <c r="Q44" i="5"/>
  <c r="Q44" i="8" s="1"/>
  <c r="R44" i="5"/>
  <c r="R44" i="8" s="1"/>
  <c r="S44" i="5"/>
  <c r="S44" i="8"/>
  <c r="T44" i="5"/>
  <c r="U44" i="5"/>
  <c r="V44" i="5"/>
  <c r="V44" i="8"/>
  <c r="W44" i="5"/>
  <c r="W44" i="8" s="1"/>
  <c r="X44" i="5"/>
  <c r="Y44" i="5"/>
  <c r="Z44" i="5"/>
  <c r="Z44" i="8"/>
  <c r="B45" i="5"/>
  <c r="B45" i="8" s="1"/>
  <c r="C45" i="5"/>
  <c r="D45" i="5"/>
  <c r="E45" i="5"/>
  <c r="F45" i="5"/>
  <c r="F45" i="8"/>
  <c r="G45" i="5"/>
  <c r="H45" i="5"/>
  <c r="I45" i="5"/>
  <c r="I45" i="8" s="1"/>
  <c r="J45" i="5"/>
  <c r="J45" i="8" s="1"/>
  <c r="K45" i="5"/>
  <c r="L45" i="5"/>
  <c r="M45" i="5"/>
  <c r="M45" i="8" s="1"/>
  <c r="N45" i="5"/>
  <c r="N45" i="8" s="1"/>
  <c r="O45" i="5"/>
  <c r="P45" i="5"/>
  <c r="Q45" i="5"/>
  <c r="Q45" i="8" s="1"/>
  <c r="R45" i="5"/>
  <c r="R45" i="8" s="1"/>
  <c r="S45" i="5"/>
  <c r="T45" i="5"/>
  <c r="U45" i="5"/>
  <c r="U45" i="8" s="1"/>
  <c r="V45" i="5"/>
  <c r="V45" i="8" s="1"/>
  <c r="W45" i="5"/>
  <c r="X45" i="5"/>
  <c r="X45" i="8" s="1"/>
  <c r="Y45" i="5"/>
  <c r="Z45" i="5"/>
  <c r="Z45" i="8" s="1"/>
  <c r="AD45" i="8" s="1"/>
  <c r="AE45" i="8" s="1"/>
  <c r="B46" i="5"/>
  <c r="C46" i="5"/>
  <c r="D46" i="5"/>
  <c r="E46" i="5"/>
  <c r="E46" i="8" s="1"/>
  <c r="F46" i="5"/>
  <c r="F46" i="8" s="1"/>
  <c r="G46" i="5"/>
  <c r="H46" i="5"/>
  <c r="H46" i="8" s="1"/>
  <c r="I46" i="5"/>
  <c r="I46" i="8" s="1"/>
  <c r="J46" i="5"/>
  <c r="K46" i="5"/>
  <c r="L46" i="5"/>
  <c r="L46" i="8" s="1"/>
  <c r="M46" i="5"/>
  <c r="M46" i="8" s="1"/>
  <c r="N46" i="5"/>
  <c r="O46" i="5"/>
  <c r="P46" i="5"/>
  <c r="P46" i="8" s="1"/>
  <c r="Q46" i="5"/>
  <c r="Q46" i="8"/>
  <c r="R46" i="5"/>
  <c r="S46" i="5"/>
  <c r="T46" i="5"/>
  <c r="T46" i="8" s="1"/>
  <c r="U46" i="5"/>
  <c r="U46" i="8" s="1"/>
  <c r="V46" i="5"/>
  <c r="W46" i="5"/>
  <c r="X46" i="5"/>
  <c r="X46" i="8" s="1"/>
  <c r="Y46" i="5"/>
  <c r="Y46" i="8" s="1"/>
  <c r="Z46" i="5"/>
  <c r="Z46" i="8"/>
  <c r="B47" i="5"/>
  <c r="C47" i="5"/>
  <c r="D47" i="5"/>
  <c r="D47" i="8" s="1"/>
  <c r="E47" i="5"/>
  <c r="F47" i="5"/>
  <c r="G47" i="5"/>
  <c r="G47" i="8" s="1"/>
  <c r="H47" i="5"/>
  <c r="H47" i="8"/>
  <c r="I47" i="5"/>
  <c r="J47" i="5"/>
  <c r="K47" i="5"/>
  <c r="K47" i="8" s="1"/>
  <c r="L47" i="5"/>
  <c r="L47" i="8" s="1"/>
  <c r="M47" i="5"/>
  <c r="N47" i="5"/>
  <c r="N47" i="8" s="1"/>
  <c r="O47" i="5"/>
  <c r="O47" i="8" s="1"/>
  <c r="P47" i="5"/>
  <c r="P47" i="8"/>
  <c r="Q47" i="5"/>
  <c r="R47" i="5"/>
  <c r="S47" i="5"/>
  <c r="T47" i="5"/>
  <c r="T47" i="8"/>
  <c r="U47" i="5"/>
  <c r="V47" i="5"/>
  <c r="W47" i="5"/>
  <c r="X47" i="5"/>
  <c r="X47" i="8" s="1"/>
  <c r="Y47" i="5"/>
  <c r="Z47" i="5"/>
  <c r="Z47" i="8"/>
  <c r="AD47" i="8" s="1"/>
  <c r="AE47" i="8" s="1"/>
  <c r="B48" i="5"/>
  <c r="B48" i="8"/>
  <c r="C48" i="5"/>
  <c r="C48" i="8" s="1"/>
  <c r="D48" i="5"/>
  <c r="E48" i="5"/>
  <c r="F48" i="5"/>
  <c r="F48" i="8" s="1"/>
  <c r="G48" i="5"/>
  <c r="G48" i="8"/>
  <c r="H48" i="5"/>
  <c r="H48" i="8" s="1"/>
  <c r="I48" i="5"/>
  <c r="J48" i="5"/>
  <c r="J48" i="8"/>
  <c r="K48" i="5"/>
  <c r="K48" i="8" s="1"/>
  <c r="L48" i="5"/>
  <c r="M48" i="5"/>
  <c r="N48" i="5"/>
  <c r="O48" i="5"/>
  <c r="O48" i="8"/>
  <c r="P48" i="5"/>
  <c r="Q48" i="5"/>
  <c r="R48" i="5"/>
  <c r="S48" i="5"/>
  <c r="S48" i="8" s="1"/>
  <c r="T48" i="5"/>
  <c r="U48" i="5"/>
  <c r="U48" i="8" s="1"/>
  <c r="V48" i="5"/>
  <c r="V48" i="8" s="1"/>
  <c r="W48" i="5"/>
  <c r="W48" i="8" s="1"/>
  <c r="X48" i="5"/>
  <c r="Y48" i="5"/>
  <c r="Z48" i="5"/>
  <c r="Z48" i="8" s="1"/>
  <c r="AD48" i="8" s="1"/>
  <c r="AE48" i="8" s="1"/>
  <c r="B49" i="5"/>
  <c r="B49" i="8" s="1"/>
  <c r="C49" i="5"/>
  <c r="D49" i="5"/>
  <c r="D49" i="8" s="1"/>
  <c r="E49" i="5"/>
  <c r="E49" i="8" s="1"/>
  <c r="F49" i="5"/>
  <c r="F49" i="8"/>
  <c r="G49" i="5"/>
  <c r="H49" i="5"/>
  <c r="I49" i="5"/>
  <c r="I49" i="8"/>
  <c r="J49" i="5"/>
  <c r="J49" i="8" s="1"/>
  <c r="K49" i="5"/>
  <c r="L49" i="5"/>
  <c r="M49" i="5"/>
  <c r="N49" i="5"/>
  <c r="N49" i="8" s="1"/>
  <c r="O49" i="5"/>
  <c r="P49" i="5"/>
  <c r="Q49" i="5"/>
  <c r="Q49" i="8" s="1"/>
  <c r="R49" i="5"/>
  <c r="R49" i="8" s="1"/>
  <c r="S49" i="5"/>
  <c r="T49" i="5"/>
  <c r="U49" i="5"/>
  <c r="V49" i="5"/>
  <c r="V49" i="8" s="1"/>
  <c r="W49" i="5"/>
  <c r="X49" i="5"/>
  <c r="X49" i="8" s="1"/>
  <c r="Y49" i="5"/>
  <c r="Y49" i="8" s="1"/>
  <c r="Z49" i="5"/>
  <c r="Z49" i="8"/>
  <c r="AD49" i="8"/>
  <c r="AE49" i="8" s="1"/>
  <c r="B50" i="5"/>
  <c r="C50" i="5"/>
  <c r="D50" i="5"/>
  <c r="D50" i="8" s="1"/>
  <c r="E50" i="5"/>
  <c r="E50" i="8"/>
  <c r="F50" i="5"/>
  <c r="G50" i="5"/>
  <c r="H50" i="5"/>
  <c r="H50" i="8" s="1"/>
  <c r="I50" i="5"/>
  <c r="I50" i="8" s="1"/>
  <c r="J50" i="5"/>
  <c r="K50" i="5"/>
  <c r="K50" i="8" s="1"/>
  <c r="L50" i="5"/>
  <c r="L50" i="8" s="1"/>
  <c r="M50" i="5"/>
  <c r="M50" i="8" s="1"/>
  <c r="N50" i="5"/>
  <c r="O50" i="5"/>
  <c r="P50" i="5"/>
  <c r="Q50" i="5"/>
  <c r="Q50" i="8"/>
  <c r="R50" i="5"/>
  <c r="S50" i="5"/>
  <c r="S50" i="8" s="1"/>
  <c r="T50" i="5"/>
  <c r="T50" i="8"/>
  <c r="U50" i="5"/>
  <c r="U50" i="8" s="1"/>
  <c r="V50" i="5"/>
  <c r="W50" i="5"/>
  <c r="X50" i="5"/>
  <c r="X50" i="8" s="1"/>
  <c r="Y50" i="5"/>
  <c r="Y50" i="8"/>
  <c r="Z50" i="5"/>
  <c r="Z50" i="8" s="1"/>
  <c r="AD50" i="8" s="1"/>
  <c r="B51" i="5"/>
  <c r="C51" i="5"/>
  <c r="C51" i="8" s="1"/>
  <c r="D51" i="5"/>
  <c r="D51" i="8"/>
  <c r="E51" i="5"/>
  <c r="F51" i="5"/>
  <c r="F51" i="8" s="1"/>
  <c r="G51" i="5"/>
  <c r="H51" i="5"/>
  <c r="H51" i="8" s="1"/>
  <c r="I51" i="5"/>
  <c r="J51" i="5"/>
  <c r="K51" i="5"/>
  <c r="L51" i="5"/>
  <c r="L51" i="8" s="1"/>
  <c r="M51" i="5"/>
  <c r="M51" i="8" s="1"/>
  <c r="N51" i="5"/>
  <c r="N51" i="8" s="1"/>
  <c r="O51" i="5"/>
  <c r="O51" i="8" s="1"/>
  <c r="P51" i="5"/>
  <c r="P51" i="8"/>
  <c r="Q51" i="5"/>
  <c r="R51" i="5"/>
  <c r="S51" i="5"/>
  <c r="S51" i="8"/>
  <c r="T51" i="5"/>
  <c r="T51" i="8" s="1"/>
  <c r="U51" i="5"/>
  <c r="V51" i="5"/>
  <c r="W51" i="5"/>
  <c r="W51" i="8" s="1"/>
  <c r="X51" i="5"/>
  <c r="X51" i="8"/>
  <c r="Y51" i="5"/>
  <c r="Z51" i="5"/>
  <c r="Z51" i="8" s="1"/>
  <c r="AD51" i="8" s="1"/>
  <c r="AE51" i="8" s="1"/>
  <c r="B52" i="5"/>
  <c r="B52" i="8" s="1"/>
  <c r="C52" i="5"/>
  <c r="C52" i="8" s="1"/>
  <c r="D52" i="5"/>
  <c r="E52" i="5"/>
  <c r="F52" i="5"/>
  <c r="F52" i="8"/>
  <c r="G52" i="5"/>
  <c r="G52" i="8" s="1"/>
  <c r="H52" i="5"/>
  <c r="H52" i="8" s="1"/>
  <c r="I52" i="5"/>
  <c r="J52" i="5"/>
  <c r="K52" i="5"/>
  <c r="K52" i="8" s="1"/>
  <c r="L52" i="5"/>
  <c r="M52" i="5"/>
  <c r="N52" i="5"/>
  <c r="N52" i="8" s="1"/>
  <c r="O52" i="5"/>
  <c r="O52" i="8"/>
  <c r="P52" i="5"/>
  <c r="Q52" i="5"/>
  <c r="R52" i="5"/>
  <c r="R52" i="8" s="1"/>
  <c r="S52" i="5"/>
  <c r="S52" i="8" s="1"/>
  <c r="T52" i="5"/>
  <c r="U52" i="5"/>
  <c r="U52" i="8" s="1"/>
  <c r="V52" i="5"/>
  <c r="V52" i="8" s="1"/>
  <c r="W52" i="5"/>
  <c r="W52" i="8" s="1"/>
  <c r="X52" i="5"/>
  <c r="Y52" i="5"/>
  <c r="Z52" i="5"/>
  <c r="Z52" i="8"/>
  <c r="B53" i="5"/>
  <c r="B53" i="8"/>
  <c r="C53" i="5"/>
  <c r="D53" i="5"/>
  <c r="E53" i="5"/>
  <c r="E53" i="8" s="1"/>
  <c r="F53" i="5"/>
  <c r="F53" i="8" s="1"/>
  <c r="G53" i="5"/>
  <c r="H53" i="5"/>
  <c r="H53" i="8" s="1"/>
  <c r="I53" i="5"/>
  <c r="I53" i="8" s="1"/>
  <c r="J53" i="5"/>
  <c r="J53" i="8" s="1"/>
  <c r="K53" i="5"/>
  <c r="L53" i="5"/>
  <c r="M53" i="5"/>
  <c r="M53" i="8" s="1"/>
  <c r="N53" i="5"/>
  <c r="N53" i="8"/>
  <c r="O53" i="5"/>
  <c r="O53" i="8" s="1"/>
  <c r="P53" i="5"/>
  <c r="Q53" i="5"/>
  <c r="R53" i="5"/>
  <c r="R53" i="8" s="1"/>
  <c r="S53" i="5"/>
  <c r="T53" i="5"/>
  <c r="U53" i="5"/>
  <c r="U53" i="8" s="1"/>
  <c r="V53" i="5"/>
  <c r="V53" i="8"/>
  <c r="W53" i="5"/>
  <c r="X53" i="5"/>
  <c r="Y53" i="5"/>
  <c r="Y53" i="8" s="1"/>
  <c r="Z53" i="5"/>
  <c r="Z53" i="8" s="1"/>
  <c r="AD53" i="8" s="1"/>
  <c r="AE53" i="8" s="1"/>
  <c r="B54" i="5"/>
  <c r="C54" i="5"/>
  <c r="D54" i="5"/>
  <c r="D54" i="8" s="1"/>
  <c r="E54" i="5"/>
  <c r="E54" i="8" s="1"/>
  <c r="F54" i="5"/>
  <c r="G54" i="5"/>
  <c r="H54" i="5"/>
  <c r="H54" i="8" s="1"/>
  <c r="I54" i="5"/>
  <c r="I54" i="8"/>
  <c r="J54" i="5"/>
  <c r="K54" i="5"/>
  <c r="K54" i="8" s="1"/>
  <c r="L54" i="5"/>
  <c r="M54" i="5"/>
  <c r="M54" i="8" s="1"/>
  <c r="N54" i="5"/>
  <c r="O54" i="5"/>
  <c r="P54" i="5"/>
  <c r="Q54" i="5"/>
  <c r="Q54" i="8" s="1"/>
  <c r="R54" i="5"/>
  <c r="S54" i="5"/>
  <c r="T54" i="5"/>
  <c r="T54" i="8" s="1"/>
  <c r="U54" i="5"/>
  <c r="U54" i="8"/>
  <c r="V54" i="5"/>
  <c r="W54" i="5"/>
  <c r="X54" i="5"/>
  <c r="X54" i="8"/>
  <c r="Y54" i="5"/>
  <c r="Y54" i="8" s="1"/>
  <c r="Z54" i="5"/>
  <c r="Z54" i="8" s="1"/>
  <c r="B55" i="5"/>
  <c r="C55" i="5"/>
  <c r="C55" i="8"/>
  <c r="D55" i="5"/>
  <c r="D55" i="8" s="1"/>
  <c r="E55" i="5"/>
  <c r="E55" i="8" s="1"/>
  <c r="F55" i="5"/>
  <c r="G55" i="5"/>
  <c r="G55" i="8" s="1"/>
  <c r="H55" i="5"/>
  <c r="H55" i="8"/>
  <c r="I55" i="5"/>
  <c r="J55" i="5"/>
  <c r="K55" i="5"/>
  <c r="K55" i="8"/>
  <c r="L55" i="5"/>
  <c r="L55" i="8" s="1"/>
  <c r="M55" i="5"/>
  <c r="N55" i="5"/>
  <c r="O55" i="5"/>
  <c r="P55" i="5"/>
  <c r="P55" i="8" s="1"/>
  <c r="Q55" i="5"/>
  <c r="R55" i="5"/>
  <c r="R55" i="8" s="1"/>
  <c r="S55" i="5"/>
  <c r="S55" i="8" s="1"/>
  <c r="T55" i="5"/>
  <c r="T55" i="8"/>
  <c r="U55" i="5"/>
  <c r="V55" i="5"/>
  <c r="W55" i="5"/>
  <c r="X55" i="5"/>
  <c r="X55" i="8" s="1"/>
  <c r="Y55" i="5"/>
  <c r="Y55" i="8" s="1"/>
  <c r="Z55" i="5"/>
  <c r="Z55" i="8" s="1"/>
  <c r="AD55" i="8" s="1"/>
  <c r="AE55" i="8" s="1"/>
  <c r="B56" i="5"/>
  <c r="B56" i="8" s="1"/>
  <c r="C56" i="5"/>
  <c r="C56" i="8" s="1"/>
  <c r="D56" i="5"/>
  <c r="E56" i="5"/>
  <c r="F56" i="5"/>
  <c r="F56" i="8" s="1"/>
  <c r="G56" i="5"/>
  <c r="G56" i="8" s="1"/>
  <c r="H56" i="5"/>
  <c r="I56" i="5"/>
  <c r="J56" i="5"/>
  <c r="J56" i="8" s="1"/>
  <c r="K56" i="5"/>
  <c r="K56" i="8" s="1"/>
  <c r="L56" i="5"/>
  <c r="L56" i="8" s="1"/>
  <c r="M56" i="5"/>
  <c r="N56" i="5"/>
  <c r="N56" i="8" s="1"/>
  <c r="O56" i="5"/>
  <c r="O56" i="8" s="1"/>
  <c r="P56" i="5"/>
  <c r="Q56" i="5"/>
  <c r="R56" i="5"/>
  <c r="R56" i="8"/>
  <c r="S56" i="5"/>
  <c r="S56" i="8" s="1"/>
  <c r="T56" i="5"/>
  <c r="U56" i="5"/>
  <c r="V56" i="5"/>
  <c r="W56" i="5"/>
  <c r="W56" i="8" s="1"/>
  <c r="X56" i="5"/>
  <c r="Y56" i="5"/>
  <c r="Y56" i="8" s="1"/>
  <c r="Z56" i="5"/>
  <c r="Z56" i="8" s="1"/>
  <c r="AD56" i="8" s="1"/>
  <c r="AE56" i="8" s="1"/>
  <c r="B57" i="5"/>
  <c r="B57" i="8" s="1"/>
  <c r="C57" i="5"/>
  <c r="D57" i="5"/>
  <c r="E57" i="5"/>
  <c r="F57" i="5"/>
  <c r="F57" i="8"/>
  <c r="G57" i="5"/>
  <c r="H57" i="5"/>
  <c r="I57" i="5"/>
  <c r="I57" i="8"/>
  <c r="J57" i="5"/>
  <c r="J57" i="8" s="1"/>
  <c r="K57" i="5"/>
  <c r="L57" i="5"/>
  <c r="L57" i="8" s="1"/>
  <c r="M57" i="5"/>
  <c r="M57" i="8" s="1"/>
  <c r="N57" i="5"/>
  <c r="N57" i="8" s="1"/>
  <c r="O57" i="5"/>
  <c r="P57" i="5"/>
  <c r="Q57" i="5"/>
  <c r="Q57" i="8"/>
  <c r="R57" i="5"/>
  <c r="R57" i="8" s="1"/>
  <c r="S57" i="5"/>
  <c r="S57" i="8" s="1"/>
  <c r="T57" i="5"/>
  <c r="U57" i="5"/>
  <c r="U57" i="8" s="1"/>
  <c r="V57" i="5"/>
  <c r="V57" i="8"/>
  <c r="W57" i="5"/>
  <c r="X57" i="5"/>
  <c r="Y57" i="5"/>
  <c r="Y57" i="8" s="1"/>
  <c r="Z57" i="5"/>
  <c r="Z57" i="8" s="1"/>
  <c r="AD57" i="8" s="1"/>
  <c r="AE57" i="8" s="1"/>
  <c r="B58" i="5"/>
  <c r="C58" i="5"/>
  <c r="D58" i="5"/>
  <c r="D58" i="8" s="1"/>
  <c r="E58" i="5"/>
  <c r="E58" i="8" s="1"/>
  <c r="F58" i="5"/>
  <c r="F58" i="8" s="1"/>
  <c r="G58" i="5"/>
  <c r="G58" i="8" s="1"/>
  <c r="H58" i="5"/>
  <c r="H58" i="8" s="1"/>
  <c r="I58" i="5"/>
  <c r="I58" i="8" s="1"/>
  <c r="J58" i="5"/>
  <c r="K58" i="5"/>
  <c r="L58" i="5"/>
  <c r="M58" i="5"/>
  <c r="M58" i="8" s="1"/>
  <c r="N58" i="5"/>
  <c r="N58" i="8" s="1"/>
  <c r="O58" i="5"/>
  <c r="P58" i="5"/>
  <c r="Q58" i="5"/>
  <c r="Q58" i="8" s="1"/>
  <c r="R58" i="5"/>
  <c r="S58" i="5"/>
  <c r="T58" i="5"/>
  <c r="T58" i="8" s="1"/>
  <c r="U58" i="5"/>
  <c r="U58" i="8"/>
  <c r="V58" i="5"/>
  <c r="W58" i="5"/>
  <c r="X58" i="5"/>
  <c r="X58" i="8"/>
  <c r="Y58" i="5"/>
  <c r="Y58" i="8" s="1"/>
  <c r="Z58" i="5"/>
  <c r="Z58" i="8"/>
  <c r="AD58" i="8" s="1"/>
  <c r="B59" i="5"/>
  <c r="B59" i="8" s="1"/>
  <c r="C59" i="5"/>
  <c r="C59" i="8" s="1"/>
  <c r="D59" i="5"/>
  <c r="D59" i="8" s="1"/>
  <c r="E59" i="5"/>
  <c r="F59" i="5"/>
  <c r="G59" i="5"/>
  <c r="G59" i="8" s="1"/>
  <c r="H59" i="5"/>
  <c r="H59" i="8"/>
  <c r="I59" i="5"/>
  <c r="J59" i="5"/>
  <c r="K59" i="5"/>
  <c r="K59" i="8"/>
  <c r="L59" i="5"/>
  <c r="L59" i="8" s="1"/>
  <c r="M59" i="5"/>
  <c r="N59" i="5"/>
  <c r="N59" i="8" s="1"/>
  <c r="O59" i="5"/>
  <c r="O59" i="8" s="1"/>
  <c r="P59" i="5"/>
  <c r="P59" i="8"/>
  <c r="Q59" i="5"/>
  <c r="R59" i="5"/>
  <c r="S59" i="5"/>
  <c r="S59" i="8"/>
  <c r="T59" i="5"/>
  <c r="T59" i="8" s="1"/>
  <c r="U59" i="5"/>
  <c r="V59" i="5"/>
  <c r="W59" i="5"/>
  <c r="X59" i="5"/>
  <c r="X59" i="8"/>
  <c r="Y59" i="5"/>
  <c r="Z59" i="5"/>
  <c r="Z59" i="8" s="1"/>
  <c r="AD59" i="8" s="1"/>
  <c r="AE59" i="8" s="1"/>
  <c r="B60" i="5"/>
  <c r="B60" i="8" s="1"/>
  <c r="C60" i="5"/>
  <c r="C60" i="8" s="1"/>
  <c r="D60" i="5"/>
  <c r="E60" i="5"/>
  <c r="F60" i="5"/>
  <c r="F60" i="8"/>
  <c r="G60" i="5"/>
  <c r="G60" i="8" s="1"/>
  <c r="H60" i="5"/>
  <c r="H60" i="8" s="1"/>
  <c r="I60" i="5"/>
  <c r="J60" i="5"/>
  <c r="J60" i="8" s="1"/>
  <c r="K60" i="5"/>
  <c r="K60" i="8" s="1"/>
  <c r="L60" i="5"/>
  <c r="M60" i="5"/>
  <c r="N60" i="5"/>
  <c r="O60" i="5"/>
  <c r="O60" i="8" s="1"/>
  <c r="P60" i="5"/>
  <c r="Q60" i="5"/>
  <c r="R60" i="5"/>
  <c r="R60" i="8" s="1"/>
  <c r="S60" i="5"/>
  <c r="S60" i="8"/>
  <c r="T60" i="5"/>
  <c r="U60" i="5"/>
  <c r="V60" i="5"/>
  <c r="V60" i="8" s="1"/>
  <c r="W60" i="5"/>
  <c r="W60" i="8" s="1"/>
  <c r="X60" i="5"/>
  <c r="Y60" i="5"/>
  <c r="Z60" i="5"/>
  <c r="Z60" i="8" s="1"/>
  <c r="AD60" i="8" s="1"/>
  <c r="AE60" i="8" s="1"/>
  <c r="B61" i="5"/>
  <c r="B61" i="8" s="1"/>
  <c r="C61" i="5"/>
  <c r="D61" i="5"/>
  <c r="D61" i="8" s="1"/>
  <c r="E61" i="5"/>
  <c r="E61" i="8" s="1"/>
  <c r="F61" i="5"/>
  <c r="F61" i="8" s="1"/>
  <c r="G61" i="5"/>
  <c r="H61" i="5"/>
  <c r="I61" i="5"/>
  <c r="I61" i="8"/>
  <c r="J61" i="5"/>
  <c r="J61" i="8" s="1"/>
  <c r="K61" i="5"/>
  <c r="K61" i="8" s="1"/>
  <c r="L61" i="5"/>
  <c r="M61" i="5"/>
  <c r="M61" i="8" s="1"/>
  <c r="N61" i="5"/>
  <c r="N61" i="8"/>
  <c r="O61" i="5"/>
  <c r="P61" i="5"/>
  <c r="Q61" i="5"/>
  <c r="Q61" i="8" s="1"/>
  <c r="R61" i="5"/>
  <c r="R61" i="8" s="1"/>
  <c r="S61" i="5"/>
  <c r="T61" i="5"/>
  <c r="U61" i="5"/>
  <c r="U61" i="8" s="1"/>
  <c r="V61" i="5"/>
  <c r="V61" i="8"/>
  <c r="W61" i="5"/>
  <c r="X61" i="5"/>
  <c r="X61" i="8" s="1"/>
  <c r="Y61" i="5"/>
  <c r="Z61" i="5"/>
  <c r="Z61" i="8" s="1"/>
  <c r="AD61" i="8" s="1"/>
  <c r="AE61" i="8" s="1"/>
  <c r="B62" i="5"/>
  <c r="C62" i="5"/>
  <c r="D62" i="5"/>
  <c r="D62" i="8" s="1"/>
  <c r="E62" i="5"/>
  <c r="E62" i="8"/>
  <c r="F62" i="5"/>
  <c r="G62" i="5"/>
  <c r="H62" i="5"/>
  <c r="H62" i="8"/>
  <c r="I62" i="5"/>
  <c r="I62" i="8" s="1"/>
  <c r="J62" i="5"/>
  <c r="K62" i="5"/>
  <c r="K62" i="8" s="1"/>
  <c r="L62" i="5"/>
  <c r="L62" i="8" s="1"/>
  <c r="M62" i="5"/>
  <c r="M62" i="8"/>
  <c r="N62" i="5"/>
  <c r="O62" i="5"/>
  <c r="P62" i="5"/>
  <c r="P62" i="8"/>
  <c r="Q62" i="5"/>
  <c r="Q62" i="8" s="1"/>
  <c r="R62" i="5"/>
  <c r="R62" i="8" s="1"/>
  <c r="S62" i="5"/>
  <c r="T62" i="5"/>
  <c r="T62" i="8" s="1"/>
  <c r="U62" i="5"/>
  <c r="U62" i="8"/>
  <c r="V62" i="5"/>
  <c r="W62" i="5"/>
  <c r="X62" i="5"/>
  <c r="X62" i="8"/>
  <c r="Y62" i="5"/>
  <c r="Y62" i="8" s="1"/>
  <c r="Z62" i="5"/>
  <c r="Z62" i="8" s="1"/>
  <c r="B63" i="5"/>
  <c r="C63" i="5"/>
  <c r="C63" i="8"/>
  <c r="D63" i="5"/>
  <c r="D63" i="8" s="1"/>
  <c r="E63" i="5"/>
  <c r="E63" i="8" s="1"/>
  <c r="F63" i="5"/>
  <c r="G63" i="5"/>
  <c r="G63" i="8" s="1"/>
  <c r="H63" i="5"/>
  <c r="H63" i="8"/>
  <c r="I63" i="5"/>
  <c r="J63" i="5"/>
  <c r="K63" i="5"/>
  <c r="K63" i="8" s="1"/>
  <c r="L63" i="5"/>
  <c r="L63" i="8" s="1"/>
  <c r="M63" i="5"/>
  <c r="N63" i="5"/>
  <c r="O63" i="5"/>
  <c r="O63" i="8" s="1"/>
  <c r="P63" i="5"/>
  <c r="P63" i="8"/>
  <c r="Q63" i="5"/>
  <c r="Q63" i="8" s="1"/>
  <c r="R63" i="5"/>
  <c r="R63" i="8" s="1"/>
  <c r="S63" i="5"/>
  <c r="T63" i="5"/>
  <c r="T63" i="8" s="1"/>
  <c r="U63" i="5"/>
  <c r="V63" i="5"/>
  <c r="W63" i="5"/>
  <c r="X63" i="5"/>
  <c r="X63" i="8" s="1"/>
  <c r="Y63" i="5"/>
  <c r="Y63" i="8" s="1"/>
  <c r="Z63" i="5"/>
  <c r="Z63" i="8"/>
  <c r="AD63" i="8" s="1"/>
  <c r="AE63" i="8" s="1"/>
  <c r="B64" i="5"/>
  <c r="B64" i="8"/>
  <c r="C64" i="5"/>
  <c r="C64" i="8" s="1"/>
  <c r="D64" i="5"/>
  <c r="E64" i="5"/>
  <c r="E64" i="8" s="1"/>
  <c r="F64" i="5"/>
  <c r="F64" i="8" s="1"/>
  <c r="G64" i="5"/>
  <c r="G64" i="8"/>
  <c r="H64" i="5"/>
  <c r="I64" i="5"/>
  <c r="J64" i="5"/>
  <c r="J64" i="8"/>
  <c r="K64" i="5"/>
  <c r="K64" i="8" s="1"/>
  <c r="L64" i="5"/>
  <c r="L64" i="8" s="1"/>
  <c r="M64" i="5"/>
  <c r="N64" i="5"/>
  <c r="N64" i="8" s="1"/>
  <c r="O64" i="5"/>
  <c r="O64" i="8"/>
  <c r="P64" i="5"/>
  <c r="Q64" i="5"/>
  <c r="R64" i="5"/>
  <c r="R64" i="8"/>
  <c r="S64" i="5"/>
  <c r="S64" i="8" s="1"/>
  <c r="T64" i="5"/>
  <c r="U64" i="5"/>
  <c r="V64" i="5"/>
  <c r="V64" i="8" s="1"/>
  <c r="W64" i="5"/>
  <c r="W64" i="8"/>
  <c r="X64" i="5"/>
  <c r="X64" i="8" s="1"/>
  <c r="Y64" i="5"/>
  <c r="Y64" i="8" s="1"/>
  <c r="Z64" i="5"/>
  <c r="Z64" i="8"/>
  <c r="AD64" i="8" s="1"/>
  <c r="AE64" i="8" s="1"/>
  <c r="B65" i="5"/>
  <c r="B65" i="8"/>
  <c r="C65" i="5"/>
  <c r="D65" i="5"/>
  <c r="E65" i="5"/>
  <c r="E65" i="8"/>
  <c r="F65" i="5"/>
  <c r="F65" i="8" s="1"/>
  <c r="G65" i="5"/>
  <c r="H65" i="5"/>
  <c r="I65" i="5"/>
  <c r="J65" i="5"/>
  <c r="J65" i="8" s="1"/>
  <c r="K65" i="5"/>
  <c r="L65" i="5"/>
  <c r="L65" i="8" s="1"/>
  <c r="M65" i="5"/>
  <c r="M65" i="8" s="1"/>
  <c r="N65" i="5"/>
  <c r="N65" i="8"/>
  <c r="O65" i="5"/>
  <c r="P65" i="5"/>
  <c r="Q65" i="5"/>
  <c r="Q65" i="8"/>
  <c r="R65" i="5"/>
  <c r="R65" i="8" s="1"/>
  <c r="S65" i="5"/>
  <c r="S65" i="8" s="1"/>
  <c r="T65" i="5"/>
  <c r="U65" i="5"/>
  <c r="U65" i="8" s="1"/>
  <c r="V65" i="5"/>
  <c r="V65" i="8"/>
  <c r="W65" i="5"/>
  <c r="X65" i="5"/>
  <c r="Y65" i="5"/>
  <c r="Y65" i="8" s="1"/>
  <c r="Z65" i="5"/>
  <c r="Z65" i="8" s="1"/>
  <c r="AD65" i="8" s="1"/>
  <c r="AE65" i="8" s="1"/>
  <c r="B66" i="5"/>
  <c r="C66" i="5"/>
  <c r="D66" i="5"/>
  <c r="D66" i="8"/>
  <c r="E66" i="5"/>
  <c r="E66" i="8" s="1"/>
  <c r="F66" i="5"/>
  <c r="G66" i="5"/>
  <c r="G66" i="8" s="1"/>
  <c r="H66" i="5"/>
  <c r="H66" i="8" s="1"/>
  <c r="I66" i="5"/>
  <c r="I66" i="8"/>
  <c r="J66" i="5"/>
  <c r="K66" i="5"/>
  <c r="L66" i="5"/>
  <c r="L66" i="8"/>
  <c r="M66" i="5"/>
  <c r="M66" i="8" s="1"/>
  <c r="N66" i="5"/>
  <c r="N66" i="8" s="1"/>
  <c r="O66" i="5"/>
  <c r="P66" i="5"/>
  <c r="P66" i="8" s="1"/>
  <c r="Q66" i="5"/>
  <c r="Q66" i="8"/>
  <c r="R66" i="5"/>
  <c r="S66" i="5"/>
  <c r="T66" i="5"/>
  <c r="T66" i="8"/>
  <c r="U66" i="5"/>
  <c r="U66" i="8" s="1"/>
  <c r="V66" i="5"/>
  <c r="W66" i="5"/>
  <c r="X66" i="5"/>
  <c r="X66" i="8" s="1"/>
  <c r="Y66" i="5"/>
  <c r="Y66" i="8"/>
  <c r="Z66" i="5"/>
  <c r="Z66" i="8" s="1"/>
  <c r="AD66" i="8" s="1"/>
  <c r="AE66" i="8" s="1"/>
  <c r="B67" i="5"/>
  <c r="B67" i="8" s="1"/>
  <c r="C67" i="5"/>
  <c r="C67" i="8" s="1"/>
  <c r="D67" i="5"/>
  <c r="D67" i="8" s="1"/>
  <c r="E67" i="5"/>
  <c r="F67" i="5"/>
  <c r="G67" i="5"/>
  <c r="H67" i="5"/>
  <c r="H67" i="8"/>
  <c r="I67" i="5"/>
  <c r="J67" i="5"/>
  <c r="K67" i="5"/>
  <c r="K67" i="8"/>
  <c r="L67" i="5"/>
  <c r="L67" i="8" s="1"/>
  <c r="M67" i="5"/>
  <c r="N67" i="5"/>
  <c r="N67" i="8" s="1"/>
  <c r="O67" i="5"/>
  <c r="O67" i="8" s="1"/>
  <c r="P67" i="5"/>
  <c r="P67" i="8"/>
  <c r="Q67" i="5"/>
  <c r="R67" i="5"/>
  <c r="S67" i="5"/>
  <c r="T67" i="5"/>
  <c r="T67" i="8" s="1"/>
  <c r="U67" i="5"/>
  <c r="U67" i="8" s="1"/>
  <c r="V67" i="5"/>
  <c r="V67" i="8" s="1"/>
  <c r="W67" i="5"/>
  <c r="W67" i="8" s="1"/>
  <c r="X67" i="5"/>
  <c r="X67" i="8" s="1"/>
  <c r="Y67" i="5"/>
  <c r="Z67" i="5"/>
  <c r="Z67" i="8" s="1"/>
  <c r="AD67" i="8" s="1"/>
  <c r="AE67" i="8" s="1"/>
  <c r="B68" i="5"/>
  <c r="B68" i="8" s="1"/>
  <c r="C68" i="5"/>
  <c r="C68" i="8"/>
  <c r="D68" i="5"/>
  <c r="E68" i="5"/>
  <c r="F68" i="5"/>
  <c r="F68" i="8"/>
  <c r="G68" i="5"/>
  <c r="G68" i="8" s="1"/>
  <c r="H68" i="5"/>
  <c r="I68" i="5"/>
  <c r="J68" i="5"/>
  <c r="J68" i="8" s="1"/>
  <c r="K68" i="5"/>
  <c r="K68" i="8"/>
  <c r="L68" i="5"/>
  <c r="M68" i="5"/>
  <c r="N68" i="5"/>
  <c r="N68" i="8" s="1"/>
  <c r="O68" i="5"/>
  <c r="O68" i="8" s="1"/>
  <c r="P68" i="5"/>
  <c r="Q68" i="5"/>
  <c r="R68" i="5"/>
  <c r="R68" i="8" s="1"/>
  <c r="S68" i="5"/>
  <c r="S68" i="8"/>
  <c r="T68" i="5"/>
  <c r="U68" i="5"/>
  <c r="V68" i="5"/>
  <c r="V68" i="8"/>
  <c r="W68" i="5"/>
  <c r="W68" i="8" s="1"/>
  <c r="X68" i="5"/>
  <c r="Y68" i="5"/>
  <c r="Z68" i="5"/>
  <c r="Z68" i="8" s="1"/>
  <c r="AD68" i="8" s="1"/>
  <c r="AE68" i="8" s="1"/>
  <c r="B69" i="5"/>
  <c r="B69" i="8" s="1"/>
  <c r="C69" i="5"/>
  <c r="D69" i="5"/>
  <c r="D69" i="8" s="1"/>
  <c r="E69" i="5"/>
  <c r="E69" i="8" s="1"/>
  <c r="F69" i="5"/>
  <c r="F69" i="8"/>
  <c r="G69" i="5"/>
  <c r="H69" i="5"/>
  <c r="I69" i="5"/>
  <c r="J69" i="5"/>
  <c r="J69" i="8" s="1"/>
  <c r="K69" i="5"/>
  <c r="K69" i="8" s="1"/>
  <c r="L69" i="5"/>
  <c r="L69" i="8" s="1"/>
  <c r="M69" i="5"/>
  <c r="M69" i="8" s="1"/>
  <c r="N69" i="5"/>
  <c r="N69" i="8" s="1"/>
  <c r="O69" i="5"/>
  <c r="P69" i="5"/>
  <c r="Q69" i="5"/>
  <c r="Q69" i="8"/>
  <c r="R69" i="5"/>
  <c r="R69" i="8" s="1"/>
  <c r="S69" i="5"/>
  <c r="T69" i="5"/>
  <c r="U69" i="5"/>
  <c r="U69" i="8" s="1"/>
  <c r="V69" i="5"/>
  <c r="V69" i="8"/>
  <c r="W69" i="5"/>
  <c r="X69" i="5"/>
  <c r="X69" i="8" s="1"/>
  <c r="Y69" i="5"/>
  <c r="Y69" i="8" s="1"/>
  <c r="Z69" i="5"/>
  <c r="Z69" i="8"/>
  <c r="AD69" i="8" s="1"/>
  <c r="AE69" i="8" s="1"/>
  <c r="B70" i="5"/>
  <c r="C70" i="5"/>
  <c r="D70" i="5"/>
  <c r="D70" i="8" s="1"/>
  <c r="E70" i="5"/>
  <c r="E70" i="8"/>
  <c r="F70" i="5"/>
  <c r="F70" i="8" s="1"/>
  <c r="G70" i="5"/>
  <c r="H70" i="5"/>
  <c r="H70" i="8" s="1"/>
  <c r="I70" i="5"/>
  <c r="I70" i="8" s="1"/>
  <c r="J70" i="5"/>
  <c r="K70" i="5"/>
  <c r="L70" i="5"/>
  <c r="L70" i="8" s="1"/>
  <c r="M70" i="5"/>
  <c r="M70" i="8" s="1"/>
  <c r="N70" i="5"/>
  <c r="O70" i="5"/>
  <c r="P70" i="5"/>
  <c r="P70" i="8"/>
  <c r="Q70" i="5"/>
  <c r="Q70" i="8" s="1"/>
  <c r="R70" i="5"/>
  <c r="R70" i="8" s="1"/>
  <c r="S70" i="5"/>
  <c r="S70" i="8" s="1"/>
  <c r="T70" i="5"/>
  <c r="T70" i="8" s="1"/>
  <c r="U70" i="5"/>
  <c r="U70" i="8" s="1"/>
  <c r="V70" i="5"/>
  <c r="W70" i="5"/>
  <c r="X70" i="5"/>
  <c r="X70" i="8"/>
  <c r="Y70" i="5"/>
  <c r="Y70" i="8" s="1"/>
  <c r="Z70" i="5"/>
  <c r="Z70" i="8"/>
  <c r="B71" i="5"/>
  <c r="C71" i="5"/>
  <c r="C71" i="8"/>
  <c r="D71" i="5"/>
  <c r="D71" i="8" s="1"/>
  <c r="E71" i="5"/>
  <c r="E71" i="8" s="1"/>
  <c r="F71" i="5"/>
  <c r="F71" i="8" s="1"/>
  <c r="G71" i="5"/>
  <c r="G71" i="8" s="1"/>
  <c r="H71" i="5"/>
  <c r="H71" i="8" s="1"/>
  <c r="I71" i="5"/>
  <c r="J71" i="5"/>
  <c r="K71" i="5"/>
  <c r="K71" i="8"/>
  <c r="L71" i="5"/>
  <c r="L71" i="8" s="1"/>
  <c r="M71" i="5"/>
  <c r="N71" i="5"/>
  <c r="O71" i="5"/>
  <c r="O71" i="8" s="1"/>
  <c r="P71" i="5"/>
  <c r="P71" i="8"/>
  <c r="Q71" i="5"/>
  <c r="R71" i="5"/>
  <c r="R71" i="8" s="1"/>
  <c r="S71" i="5"/>
  <c r="S71" i="8" s="1"/>
  <c r="T71" i="5"/>
  <c r="T71" i="8" s="1"/>
  <c r="U71" i="5"/>
  <c r="V71" i="5"/>
  <c r="W71" i="5"/>
  <c r="W71" i="8" s="1"/>
  <c r="X71" i="5"/>
  <c r="X71" i="8"/>
  <c r="Y71" i="5"/>
  <c r="Y71" i="8" s="1"/>
  <c r="Z71" i="5"/>
  <c r="Z71" i="8" s="1"/>
  <c r="AD71" i="8" s="1"/>
  <c r="AE71" i="8" s="1"/>
  <c r="B72" i="5"/>
  <c r="B72" i="8" s="1"/>
  <c r="C72" i="5"/>
  <c r="C72" i="8" s="1"/>
  <c r="D72" i="5"/>
  <c r="E72" i="5"/>
  <c r="F72" i="5"/>
  <c r="F72" i="8"/>
  <c r="G72" i="5"/>
  <c r="G72" i="8" s="1"/>
  <c r="H72" i="5"/>
  <c r="I72" i="5"/>
  <c r="J72" i="5"/>
  <c r="J72" i="8" s="1"/>
  <c r="K72" i="5"/>
  <c r="K72" i="8"/>
  <c r="L72" i="5"/>
  <c r="M72" i="5"/>
  <c r="N72" i="5"/>
  <c r="N72" i="8" s="1"/>
  <c r="O72" i="5"/>
  <c r="O72" i="8"/>
  <c r="P72" i="5"/>
  <c r="Q72" i="5"/>
  <c r="R72" i="5"/>
  <c r="R72" i="8"/>
  <c r="S72" i="5"/>
  <c r="S72" i="8" s="1"/>
  <c r="T72" i="5"/>
  <c r="T72" i="8" s="1"/>
  <c r="U72" i="5"/>
  <c r="V72" i="5"/>
  <c r="V72" i="8" s="1"/>
  <c r="W72" i="5"/>
  <c r="W72" i="8"/>
  <c r="X72" i="5"/>
  <c r="X72" i="8" s="1"/>
  <c r="Y72" i="5"/>
  <c r="Z72" i="5"/>
  <c r="Z72" i="8" s="1"/>
  <c r="AD72" i="8" s="1"/>
  <c r="AE72" i="8" s="1"/>
  <c r="B73" i="5"/>
  <c r="B73" i="8" s="1"/>
  <c r="C73" i="5"/>
  <c r="C73" i="8"/>
  <c r="D73" i="5"/>
  <c r="E73" i="5"/>
  <c r="E73" i="8" s="1"/>
  <c r="F73" i="5"/>
  <c r="F73" i="8"/>
  <c r="G73" i="5"/>
  <c r="G73" i="8" s="1"/>
  <c r="H73" i="5"/>
  <c r="H73" i="8" s="1"/>
  <c r="I73" i="5"/>
  <c r="I73" i="8"/>
  <c r="J73" i="5"/>
  <c r="J73" i="8" s="1"/>
  <c r="K73" i="5"/>
  <c r="K73" i="8"/>
  <c r="L73" i="5"/>
  <c r="M73" i="5"/>
  <c r="M73" i="8"/>
  <c r="N73" i="5"/>
  <c r="N73" i="8" s="1"/>
  <c r="O73" i="5"/>
  <c r="O73" i="8" s="1"/>
  <c r="P73" i="5"/>
  <c r="Q73" i="5"/>
  <c r="Q73" i="8" s="1"/>
  <c r="R73" i="5"/>
  <c r="R73" i="8"/>
  <c r="S73" i="5"/>
  <c r="S73" i="8" s="1"/>
  <c r="T73" i="5"/>
  <c r="U73" i="5"/>
  <c r="U73" i="8" s="1"/>
  <c r="V73" i="5"/>
  <c r="V73" i="8"/>
  <c r="W73" i="5"/>
  <c r="X73" i="5"/>
  <c r="Y73" i="5"/>
  <c r="Y73" i="8"/>
  <c r="Z73" i="5"/>
  <c r="Z73" i="8" s="1"/>
  <c r="AD73" i="8" s="1"/>
  <c r="AE73" i="8" s="1"/>
  <c r="B74" i="5"/>
  <c r="B74" i="8" s="1"/>
  <c r="C74" i="5"/>
  <c r="D74" i="5"/>
  <c r="D74" i="8"/>
  <c r="E74" i="5"/>
  <c r="E74" i="8" s="1"/>
  <c r="F74" i="5"/>
  <c r="F74" i="8"/>
  <c r="G74" i="5"/>
  <c r="H74" i="5"/>
  <c r="H74" i="8" s="1"/>
  <c r="I74" i="5"/>
  <c r="I74" i="8" s="1"/>
  <c r="J74" i="5"/>
  <c r="J74" i="8"/>
  <c r="K74" i="5"/>
  <c r="K74" i="8" s="1"/>
  <c r="L74" i="5"/>
  <c r="L74" i="8" s="1"/>
  <c r="M74" i="5"/>
  <c r="M74" i="8" s="1"/>
  <c r="N74" i="5"/>
  <c r="O74" i="5"/>
  <c r="P74" i="5"/>
  <c r="Q74" i="5"/>
  <c r="Q74" i="8"/>
  <c r="R74" i="5"/>
  <c r="R74" i="8" s="1"/>
  <c r="S74" i="5"/>
  <c r="T74" i="5"/>
  <c r="T74" i="8" s="1"/>
  <c r="U74" i="5"/>
  <c r="U74" i="8"/>
  <c r="V74" i="5"/>
  <c r="V74" i="8" s="1"/>
  <c r="W74" i="5"/>
  <c r="X74" i="5"/>
  <c r="X74" i="8" s="1"/>
  <c r="Y74" i="5"/>
  <c r="Y74" i="8" s="1"/>
  <c r="Z74" i="5"/>
  <c r="Z74" i="8" s="1"/>
  <c r="AD74" i="8" s="1"/>
  <c r="B75" i="5"/>
  <c r="C75" i="5"/>
  <c r="C75" i="8"/>
  <c r="D75" i="5"/>
  <c r="D75" i="8" s="1"/>
  <c r="E75" i="5"/>
  <c r="E75" i="8" s="1"/>
  <c r="F75" i="5"/>
  <c r="G75" i="5"/>
  <c r="G75" i="8"/>
  <c r="H75" i="5"/>
  <c r="H75" i="8" s="1"/>
  <c r="I75" i="5"/>
  <c r="J75" i="5"/>
  <c r="J75" i="8" s="1"/>
  <c r="K75" i="5"/>
  <c r="K75" i="8" s="1"/>
  <c r="L75" i="5"/>
  <c r="L75" i="8" s="1"/>
  <c r="M75" i="5"/>
  <c r="M75" i="8" s="1"/>
  <c r="N75" i="5"/>
  <c r="O75" i="5"/>
  <c r="O75" i="8"/>
  <c r="P75" i="5"/>
  <c r="P75" i="8" s="1"/>
  <c r="Q75" i="5"/>
  <c r="Q75" i="8" s="1"/>
  <c r="R75" i="5"/>
  <c r="S75" i="5"/>
  <c r="S75" i="8"/>
  <c r="T75" i="5"/>
  <c r="T75" i="8" s="1"/>
  <c r="U75" i="5"/>
  <c r="U75" i="8"/>
  <c r="V75" i="5"/>
  <c r="V75" i="8" s="1"/>
  <c r="W75" i="5"/>
  <c r="W75" i="8" s="1"/>
  <c r="X75" i="5"/>
  <c r="X75" i="8" s="1"/>
  <c r="Y75" i="5"/>
  <c r="Z75" i="5"/>
  <c r="Z75" i="8"/>
  <c r="AD75" i="8" s="1"/>
  <c r="AE75" i="8" s="1"/>
  <c r="B76" i="5"/>
  <c r="B76" i="8"/>
  <c r="C76" i="5"/>
  <c r="C76" i="8" s="1"/>
  <c r="D76" i="5"/>
  <c r="D76" i="8" s="1"/>
  <c r="E76" i="5"/>
  <c r="F76" i="5"/>
  <c r="F76" i="8" s="1"/>
  <c r="G76" i="5"/>
  <c r="G76" i="8"/>
  <c r="H76" i="5"/>
  <c r="H76" i="8" s="1"/>
  <c r="I76" i="5"/>
  <c r="J76" i="5"/>
  <c r="J76" i="8" s="1"/>
  <c r="K76" i="5"/>
  <c r="K76" i="8"/>
  <c r="L76" i="5"/>
  <c r="L76" i="8" s="1"/>
  <c r="M76" i="5"/>
  <c r="N76" i="5"/>
  <c r="N76" i="8"/>
  <c r="O76" i="5"/>
  <c r="O76" i="8" s="1"/>
  <c r="P76" i="5"/>
  <c r="Q76" i="5"/>
  <c r="R76" i="5"/>
  <c r="R76" i="8" s="1"/>
  <c r="S76" i="5"/>
  <c r="S76" i="8"/>
  <c r="T76" i="5"/>
  <c r="T76" i="8" s="1"/>
  <c r="U76" i="5"/>
  <c r="U76" i="8" s="1"/>
  <c r="V76" i="5"/>
  <c r="V76" i="8" s="1"/>
  <c r="W76" i="5"/>
  <c r="W76" i="8" s="1"/>
  <c r="X76" i="5"/>
  <c r="X76" i="8" s="1"/>
  <c r="Y76" i="5"/>
  <c r="Z76" i="5"/>
  <c r="Z76" i="8"/>
  <c r="B77" i="5"/>
  <c r="B77" i="8" s="1"/>
  <c r="C77" i="5"/>
  <c r="C77" i="8" s="1"/>
  <c r="D77" i="5"/>
  <c r="E77" i="5"/>
  <c r="E77" i="8" s="1"/>
  <c r="F77" i="5"/>
  <c r="F77" i="8"/>
  <c r="G77" i="5"/>
  <c r="H77" i="5"/>
  <c r="H77" i="8" s="1"/>
  <c r="I77" i="5"/>
  <c r="I77" i="8" s="1"/>
  <c r="J77" i="5"/>
  <c r="J77" i="8" s="1"/>
  <c r="K77" i="5"/>
  <c r="K77" i="8"/>
  <c r="L77" i="5"/>
  <c r="M77" i="5"/>
  <c r="M77" i="8" s="1"/>
  <c r="N77" i="5"/>
  <c r="N77" i="8" s="1"/>
  <c r="O77" i="5"/>
  <c r="O77" i="8" s="1"/>
  <c r="P77" i="5"/>
  <c r="Q77" i="5"/>
  <c r="Q77" i="8" s="1"/>
  <c r="R77" i="5"/>
  <c r="R77" i="8"/>
  <c r="S77" i="5"/>
  <c r="S77" i="8" s="1"/>
  <c r="T77" i="5"/>
  <c r="U77" i="5"/>
  <c r="U77" i="8" s="1"/>
  <c r="V77" i="5"/>
  <c r="V77" i="8" s="1"/>
  <c r="W77" i="5"/>
  <c r="X77" i="5"/>
  <c r="Y77" i="5"/>
  <c r="Z77" i="5"/>
  <c r="Z77" i="8" s="1"/>
  <c r="AD77" i="8" s="1"/>
  <c r="AE77" i="8" s="1"/>
  <c r="B78" i="5"/>
  <c r="B78" i="8" s="1"/>
  <c r="C78" i="5"/>
  <c r="D78" i="5"/>
  <c r="D78" i="8" s="1"/>
  <c r="E78" i="5"/>
  <c r="E78" i="8"/>
  <c r="F78" i="5"/>
  <c r="F78" i="8" s="1"/>
  <c r="G78" i="5"/>
  <c r="H78" i="5"/>
  <c r="H78" i="8" s="1"/>
  <c r="I78" i="5"/>
  <c r="I78" i="8"/>
  <c r="J78" i="5"/>
  <c r="J78" i="8" s="1"/>
  <c r="K78" i="5"/>
  <c r="L78" i="5"/>
  <c r="L78" i="8"/>
  <c r="M78" i="5"/>
  <c r="M78" i="8" s="1"/>
  <c r="N78" i="5"/>
  <c r="O78" i="5"/>
  <c r="P78" i="5"/>
  <c r="P78" i="8" s="1"/>
  <c r="Q78" i="5"/>
  <c r="Q78" i="8"/>
  <c r="R78" i="5"/>
  <c r="R78" i="8" s="1"/>
  <c r="S78" i="5"/>
  <c r="S78" i="8" s="1"/>
  <c r="T78" i="5"/>
  <c r="T78" i="8" s="1"/>
  <c r="U78" i="5"/>
  <c r="U78" i="8" s="1"/>
  <c r="V78" i="5"/>
  <c r="V78" i="8" s="1"/>
  <c r="W78" i="5"/>
  <c r="X78" i="5"/>
  <c r="X78" i="8"/>
  <c r="Y78" i="5"/>
  <c r="Y78" i="8" s="1"/>
  <c r="Z78" i="5"/>
  <c r="Z78" i="8" s="1"/>
  <c r="B79" i="5"/>
  <c r="C79" i="5"/>
  <c r="C79" i="8" s="1"/>
  <c r="D79" i="5"/>
  <c r="D79" i="8"/>
  <c r="E79" i="5"/>
  <c r="E79" i="8" s="1"/>
  <c r="F79" i="5"/>
  <c r="F79" i="8" s="1"/>
  <c r="G79" i="5"/>
  <c r="H79" i="5"/>
  <c r="H79" i="8" s="1"/>
  <c r="I79" i="5"/>
  <c r="J79" i="5"/>
  <c r="K79" i="5"/>
  <c r="K79" i="8" s="1"/>
  <c r="L79" i="5"/>
  <c r="L79" i="8"/>
  <c r="M79" i="5"/>
  <c r="M79" i="8" s="1"/>
  <c r="N79" i="5"/>
  <c r="O79" i="5"/>
  <c r="O79" i="8" s="1"/>
  <c r="P79" i="5"/>
  <c r="P79" i="8" s="1"/>
  <c r="Q79" i="5"/>
  <c r="Q79" i="8"/>
  <c r="R79" i="5"/>
  <c r="R79" i="8" s="1"/>
  <c r="S79" i="5"/>
  <c r="S79" i="8" s="1"/>
  <c r="T79" i="5"/>
  <c r="T79" i="8" s="1"/>
  <c r="U79" i="5"/>
  <c r="U79" i="8"/>
  <c r="V79" i="5"/>
  <c r="W79" i="5"/>
  <c r="W79" i="8" s="1"/>
  <c r="X79" i="5"/>
  <c r="X79" i="8" s="1"/>
  <c r="Y79" i="5"/>
  <c r="Z79" i="5"/>
  <c r="Z79" i="8" s="1"/>
  <c r="AD79" i="8" s="1"/>
  <c r="AE79" i="8" s="1"/>
  <c r="B80" i="5"/>
  <c r="B80" i="8" s="1"/>
  <c r="C80" i="5"/>
  <c r="C80" i="8" s="1"/>
  <c r="D80" i="5"/>
  <c r="D80" i="8" s="1"/>
  <c r="E80" i="5"/>
  <c r="F80" i="5"/>
  <c r="F80" i="8" s="1"/>
  <c r="G80" i="5"/>
  <c r="G80" i="8"/>
  <c r="H80" i="5"/>
  <c r="H80" i="8" s="1"/>
  <c r="I80" i="5"/>
  <c r="J80" i="5"/>
  <c r="J80" i="8" s="1"/>
  <c r="K80" i="5"/>
  <c r="K80" i="8" s="1"/>
  <c r="L80" i="5"/>
  <c r="L80" i="8" s="1"/>
  <c r="M80" i="5"/>
  <c r="N80" i="5"/>
  <c r="N80" i="8" s="1"/>
  <c r="O80" i="5"/>
  <c r="O80" i="8" s="1"/>
  <c r="P80" i="5"/>
  <c r="P80" i="8" s="1"/>
  <c r="Q80" i="5"/>
  <c r="Q80" i="8" s="1"/>
  <c r="R80" i="5"/>
  <c r="R80" i="8" s="1"/>
  <c r="S80" i="5"/>
  <c r="S80" i="8" s="1"/>
  <c r="T80" i="5"/>
  <c r="T80" i="8" s="1"/>
  <c r="U80" i="5"/>
  <c r="V80" i="5"/>
  <c r="V80" i="8" s="1"/>
  <c r="W80" i="5"/>
  <c r="W80" i="8"/>
  <c r="X80" i="5"/>
  <c r="X80" i="8" s="1"/>
  <c r="Y80" i="5"/>
  <c r="Z80" i="5"/>
  <c r="Z80" i="8"/>
  <c r="AD80" i="8" s="1"/>
  <c r="B81" i="5"/>
  <c r="B81" i="8"/>
  <c r="C81" i="5"/>
  <c r="C81" i="8" s="1"/>
  <c r="D81" i="5"/>
  <c r="D81" i="8" s="1"/>
  <c r="E81" i="5"/>
  <c r="E81" i="8" s="1"/>
  <c r="F81" i="5"/>
  <c r="F81" i="8" s="1"/>
  <c r="G81" i="5"/>
  <c r="G81" i="8" s="1"/>
  <c r="H81" i="5"/>
  <c r="I81" i="5"/>
  <c r="I81" i="8" s="1"/>
  <c r="J81" i="5"/>
  <c r="J81" i="8" s="1"/>
  <c r="K81" i="5"/>
  <c r="K81" i="8" s="1"/>
  <c r="L81" i="5"/>
  <c r="M81" i="5"/>
  <c r="M81" i="8" s="1"/>
  <c r="N81" i="5"/>
  <c r="N81" i="8"/>
  <c r="O81" i="5"/>
  <c r="O81" i="8" s="1"/>
  <c r="P81" i="5"/>
  <c r="Q81" i="5"/>
  <c r="Q81" i="8" s="1"/>
  <c r="R81" i="5"/>
  <c r="R81" i="8"/>
  <c r="S81" i="5"/>
  <c r="S81" i="8" s="1"/>
  <c r="T81" i="5"/>
  <c r="U81" i="5"/>
  <c r="U81" i="8" s="1"/>
  <c r="V81" i="5"/>
  <c r="V81" i="8" s="1"/>
  <c r="W81" i="5"/>
  <c r="X81" i="5"/>
  <c r="Y81" i="5"/>
  <c r="Y81" i="8" s="1"/>
  <c r="Z81" i="5"/>
  <c r="Z81" i="8"/>
  <c r="AD81" i="8" s="1"/>
  <c r="AE81" i="8" s="1"/>
  <c r="B82" i="5"/>
  <c r="B82" i="8" s="1"/>
  <c r="C82" i="5"/>
  <c r="D82" i="5"/>
  <c r="D82" i="8" s="1"/>
  <c r="E82" i="5"/>
  <c r="E82" i="8" s="1"/>
  <c r="F82" i="5"/>
  <c r="F82" i="8"/>
  <c r="G82" i="5"/>
  <c r="G82" i="8" s="1"/>
  <c r="H82" i="5"/>
  <c r="H82" i="8" s="1"/>
  <c r="I82" i="5"/>
  <c r="I82" i="8" s="1"/>
  <c r="J82" i="5"/>
  <c r="J82" i="8" s="1"/>
  <c r="K82" i="5"/>
  <c r="L82" i="5"/>
  <c r="L82" i="8" s="1"/>
  <c r="M82" i="5"/>
  <c r="M82" i="8"/>
  <c r="N82" i="5"/>
  <c r="N82" i="8" s="1"/>
  <c r="O82" i="5"/>
  <c r="P82" i="5"/>
  <c r="P82" i="8" s="1"/>
  <c r="Q82" i="5"/>
  <c r="Q82" i="8" s="1"/>
  <c r="R82" i="5"/>
  <c r="R82" i="8"/>
  <c r="S82" i="5"/>
  <c r="S82" i="8" s="1"/>
  <c r="T82" i="5"/>
  <c r="T82" i="8" s="1"/>
  <c r="U82" i="5"/>
  <c r="U82" i="8" s="1"/>
  <c r="V82" i="5"/>
  <c r="V82" i="8" s="1"/>
  <c r="W82" i="5"/>
  <c r="X82" i="5"/>
  <c r="X82" i="8" s="1"/>
  <c r="Y82" i="5"/>
  <c r="Y82" i="8"/>
  <c r="Z82" i="5"/>
  <c r="Z82" i="8" s="1"/>
  <c r="AD82" i="8" s="1"/>
  <c r="AE82" i="8" s="1"/>
  <c r="B83" i="5"/>
  <c r="C83" i="5"/>
  <c r="C83" i="8" s="1"/>
  <c r="D83" i="5"/>
  <c r="D83" i="8"/>
  <c r="E83" i="5"/>
  <c r="E83" i="8" s="1"/>
  <c r="F83" i="5"/>
  <c r="G83" i="5"/>
  <c r="G83" i="8" s="1"/>
  <c r="H83" i="5"/>
  <c r="H83" i="8" s="1"/>
  <c r="I83" i="5"/>
  <c r="J83" i="5"/>
  <c r="K83" i="5"/>
  <c r="K83" i="8" s="1"/>
  <c r="L83" i="5"/>
  <c r="L83" i="8" s="1"/>
  <c r="M83" i="5"/>
  <c r="M83" i="8"/>
  <c r="N83" i="5"/>
  <c r="O83" i="5"/>
  <c r="O83" i="8" s="1"/>
  <c r="P83" i="5"/>
  <c r="P83" i="8"/>
  <c r="Q83" i="5"/>
  <c r="Q83" i="8" s="1"/>
  <c r="R83" i="5"/>
  <c r="S83" i="5"/>
  <c r="S83" i="8" s="1"/>
  <c r="T83" i="5"/>
  <c r="T83" i="8" s="1"/>
  <c r="U83" i="5"/>
  <c r="U83" i="8" s="1"/>
  <c r="V83" i="5"/>
  <c r="W83" i="5"/>
  <c r="W83" i="8" s="1"/>
  <c r="X83" i="5"/>
  <c r="X83" i="8" s="1"/>
  <c r="Y83" i="5"/>
  <c r="Y83" i="8" s="1"/>
  <c r="Z83" i="5"/>
  <c r="Z83" i="8" s="1"/>
  <c r="AD83" i="8" s="1"/>
  <c r="AE83" i="8"/>
  <c r="B84" i="5"/>
  <c r="B84" i="8" s="1"/>
  <c r="C84" i="5"/>
  <c r="C84" i="8" s="1"/>
  <c r="D84" i="5"/>
  <c r="D84" i="8" s="1"/>
  <c r="E84" i="5"/>
  <c r="E84" i="8" s="1"/>
  <c r="F84" i="5"/>
  <c r="F84" i="8" s="1"/>
  <c r="G84" i="5"/>
  <c r="G84" i="8"/>
  <c r="H84" i="5"/>
  <c r="H84" i="8" s="1"/>
  <c r="I84" i="5"/>
  <c r="J84" i="5"/>
  <c r="J84" i="8"/>
  <c r="K84" i="5"/>
  <c r="K84" i="8" s="1"/>
  <c r="L84" i="5"/>
  <c r="L84" i="8" s="1"/>
  <c r="M84" i="5"/>
  <c r="N84" i="5"/>
  <c r="N84" i="8"/>
  <c r="O84" i="5"/>
  <c r="O84" i="8"/>
  <c r="P84" i="5"/>
  <c r="P84" i="8" s="1"/>
  <c r="Q84" i="5"/>
  <c r="Q84" i="8" s="1"/>
  <c r="R84" i="5"/>
  <c r="R84" i="8"/>
  <c r="S84" i="5"/>
  <c r="S84" i="8"/>
  <c r="T84" i="5"/>
  <c r="T84" i="8"/>
  <c r="U84" i="5"/>
  <c r="U84" i="8" s="1"/>
  <c r="V84" i="5"/>
  <c r="V84" i="8" s="1"/>
  <c r="W84" i="5"/>
  <c r="W84" i="8" s="1"/>
  <c r="X84" i="5"/>
  <c r="X84" i="8"/>
  <c r="Y84" i="5"/>
  <c r="Z84" i="5"/>
  <c r="Z84" i="8"/>
  <c r="B85" i="5"/>
  <c r="B85" i="8" s="1"/>
  <c r="C85" i="5"/>
  <c r="C85" i="8" s="1"/>
  <c r="D85" i="5"/>
  <c r="E85" i="5"/>
  <c r="E85" i="8"/>
  <c r="F85" i="5"/>
  <c r="F85" i="8" s="1"/>
  <c r="G85" i="5"/>
  <c r="G85" i="8" s="1"/>
  <c r="H85" i="5"/>
  <c r="I85" i="5"/>
  <c r="I85" i="8" s="1"/>
  <c r="J85" i="5"/>
  <c r="J85" i="8"/>
  <c r="K85" i="5"/>
  <c r="K85" i="8" s="1"/>
  <c r="L85" i="5"/>
  <c r="M85" i="5"/>
  <c r="M85" i="8" s="1"/>
  <c r="N85" i="5"/>
  <c r="N85" i="8" s="1"/>
  <c r="O85" i="5"/>
  <c r="O85" i="8" s="1"/>
  <c r="P85" i="5"/>
  <c r="Q85" i="5"/>
  <c r="Q85" i="8" s="1"/>
  <c r="R85" i="5"/>
  <c r="R85" i="8" s="1"/>
  <c r="S85" i="5"/>
  <c r="S85" i="8" s="1"/>
  <c r="T85" i="5"/>
  <c r="U85" i="5"/>
  <c r="U85" i="8" s="1"/>
  <c r="V85" i="5"/>
  <c r="V85" i="8" s="1"/>
  <c r="W85" i="5"/>
  <c r="X85" i="5"/>
  <c r="X85" i="8" s="1"/>
  <c r="Y85" i="5"/>
  <c r="Y85" i="8" s="1"/>
  <c r="Z85" i="5"/>
  <c r="Z85" i="8" s="1"/>
  <c r="AD85" i="8" s="1"/>
  <c r="AE85" i="8" s="1"/>
  <c r="B86" i="5"/>
  <c r="B86" i="8"/>
  <c r="C86" i="5"/>
  <c r="C86" i="8" s="1"/>
  <c r="D86" i="5"/>
  <c r="D86" i="8" s="1"/>
  <c r="E86" i="5"/>
  <c r="E86" i="8"/>
  <c r="F86" i="5"/>
  <c r="F86" i="8" s="1"/>
  <c r="G86" i="5"/>
  <c r="H86" i="5"/>
  <c r="H86" i="8" s="1"/>
  <c r="I86" i="5"/>
  <c r="I86" i="8"/>
  <c r="J86" i="5"/>
  <c r="J86" i="8" s="1"/>
  <c r="K86" i="5"/>
  <c r="L86" i="5"/>
  <c r="L86" i="8" s="1"/>
  <c r="M86" i="5"/>
  <c r="M86" i="8" s="1"/>
  <c r="N86" i="5"/>
  <c r="N86" i="8"/>
  <c r="O86" i="5"/>
  <c r="O86" i="8" s="1"/>
  <c r="P86" i="5"/>
  <c r="P86" i="8" s="1"/>
  <c r="Q86" i="5"/>
  <c r="Q86" i="8" s="1"/>
  <c r="R86" i="5"/>
  <c r="R86" i="8"/>
  <c r="S86" i="5"/>
  <c r="T86" i="5"/>
  <c r="T86" i="8" s="1"/>
  <c r="U86" i="5"/>
  <c r="U86" i="8"/>
  <c r="V86" i="5"/>
  <c r="V86" i="8" s="1"/>
  <c r="W86" i="5"/>
  <c r="X86" i="5"/>
  <c r="X86" i="8"/>
  <c r="Y86" i="5"/>
  <c r="Y86" i="8"/>
  <c r="Z86" i="5"/>
  <c r="Z86" i="8"/>
  <c r="B87" i="5"/>
  <c r="C87" i="5"/>
  <c r="C87" i="8" s="1"/>
  <c r="D87" i="5"/>
  <c r="D87" i="8"/>
  <c r="E87" i="5"/>
  <c r="E87" i="8" s="1"/>
  <c r="F87" i="5"/>
  <c r="G87" i="5"/>
  <c r="H87" i="5"/>
  <c r="H87" i="8" s="1"/>
  <c r="I87" i="5"/>
  <c r="I87" i="8"/>
  <c r="J87" i="5"/>
  <c r="K87" i="5"/>
  <c r="K87" i="8" s="1"/>
  <c r="L87" i="5"/>
  <c r="L87" i="8" s="1"/>
  <c r="M87" i="5"/>
  <c r="M87" i="8" s="1"/>
  <c r="N87" i="5"/>
  <c r="O87" i="5"/>
  <c r="O87" i="8" s="1"/>
  <c r="P87" i="5"/>
  <c r="P87" i="8"/>
  <c r="Q87" i="5"/>
  <c r="Q87" i="8" s="1"/>
  <c r="R87" i="5"/>
  <c r="S87" i="5"/>
  <c r="S87" i="8" s="1"/>
  <c r="T87" i="5"/>
  <c r="T87" i="8"/>
  <c r="U87" i="5"/>
  <c r="U87" i="8"/>
  <c r="V87" i="5"/>
  <c r="W87" i="5"/>
  <c r="W87" i="8"/>
  <c r="X87" i="5"/>
  <c r="X87" i="8" s="1"/>
  <c r="Y87" i="5"/>
  <c r="Z87" i="5"/>
  <c r="Z87" i="8" s="1"/>
  <c r="AD87" i="8" s="1"/>
  <c r="AE87" i="8" s="1"/>
  <c r="B88" i="5"/>
  <c r="B88" i="8" s="1"/>
  <c r="C88" i="5"/>
  <c r="C88" i="8"/>
  <c r="D88" i="5"/>
  <c r="D88" i="8" s="1"/>
  <c r="E88" i="5"/>
  <c r="E88" i="8" s="1"/>
  <c r="F88" i="5"/>
  <c r="F88" i="8" s="1"/>
  <c r="G88" i="5"/>
  <c r="G88" i="8" s="1"/>
  <c r="H88" i="5"/>
  <c r="H88" i="8"/>
  <c r="I88" i="5"/>
  <c r="J88" i="5"/>
  <c r="J88" i="8"/>
  <c r="K88" i="5"/>
  <c r="K88" i="8" s="1"/>
  <c r="L88" i="5"/>
  <c r="L88" i="8"/>
  <c r="M88" i="5"/>
  <c r="N88" i="5"/>
  <c r="N88" i="8" s="1"/>
  <c r="O88" i="5"/>
  <c r="O88" i="8"/>
  <c r="P88" i="5"/>
  <c r="P88" i="8" s="1"/>
  <c r="Q88" i="5"/>
  <c r="Q88" i="8" s="1"/>
  <c r="R88" i="5"/>
  <c r="R88" i="8"/>
  <c r="S88" i="5"/>
  <c r="S88" i="8" s="1"/>
  <c r="T88" i="5"/>
  <c r="T88" i="8" s="1"/>
  <c r="U88" i="5"/>
  <c r="V88" i="5"/>
  <c r="V88" i="8" s="1"/>
  <c r="W88" i="5"/>
  <c r="W88" i="8" s="1"/>
  <c r="X88" i="5"/>
  <c r="X88" i="8" s="1"/>
  <c r="Y88" i="5"/>
  <c r="Z88" i="5"/>
  <c r="Z88" i="8"/>
  <c r="AD88" i="8" s="1"/>
  <c r="AE88" i="8" s="1"/>
  <c r="D89" i="5"/>
  <c r="D89" i="8"/>
  <c r="P89" i="5"/>
  <c r="P89" i="8" s="1"/>
  <c r="U89" i="5"/>
  <c r="U89" i="8" s="1"/>
  <c r="Z89" i="5"/>
  <c r="Z89" i="8" s="1"/>
  <c r="M90" i="5"/>
  <c r="M90" i="8" s="1"/>
  <c r="Q90" i="5"/>
  <c r="Q90" i="8"/>
  <c r="Z90" i="5"/>
  <c r="Z91" i="5"/>
  <c r="Z91" i="8"/>
  <c r="Q92" i="5"/>
  <c r="Q92" i="8" s="1"/>
  <c r="Z92" i="5"/>
  <c r="Z92" i="8" s="1"/>
  <c r="Z93" i="5"/>
  <c r="Z93" i="8" s="1"/>
  <c r="E94" i="5"/>
  <c r="E94" i="8" s="1"/>
  <c r="U94" i="5"/>
  <c r="U94" i="8"/>
  <c r="Z94" i="5"/>
  <c r="D95" i="5"/>
  <c r="D95" i="8" s="1"/>
  <c r="Z95" i="5"/>
  <c r="E96" i="5"/>
  <c r="M96" i="5"/>
  <c r="M96" i="8" s="1"/>
  <c r="Z96" i="5"/>
  <c r="Z96" i="8"/>
  <c r="Z97" i="5"/>
  <c r="Z97" i="8" s="1"/>
  <c r="Q98" i="5"/>
  <c r="Q98" i="8" s="1"/>
  <c r="Z98" i="5"/>
  <c r="D99" i="5"/>
  <c r="D99" i="8" s="1"/>
  <c r="P99" i="5"/>
  <c r="Z99" i="5"/>
  <c r="Z99" i="8" s="1"/>
  <c r="E100" i="5"/>
  <c r="E100" i="8" s="1"/>
  <c r="M100" i="5"/>
  <c r="M100" i="8" s="1"/>
  <c r="Z100" i="5"/>
  <c r="Z100" i="8" s="1"/>
  <c r="E102" i="5"/>
  <c r="E102" i="8" s="1"/>
  <c r="U102" i="5"/>
  <c r="U102" i="8"/>
  <c r="D103" i="5"/>
  <c r="D103" i="8" s="1"/>
  <c r="Q104" i="5"/>
  <c r="Q104" i="8" s="1"/>
  <c r="F25" i="8"/>
  <c r="G87" i="8"/>
  <c r="G79" i="8"/>
  <c r="Y77" i="8"/>
  <c r="P74" i="8"/>
  <c r="I69" i="8"/>
  <c r="S67" i="8"/>
  <c r="G67" i="8"/>
  <c r="I65" i="8"/>
  <c r="W63" i="8"/>
  <c r="S63" i="8"/>
  <c r="Y61" i="8"/>
  <c r="N60" i="8"/>
  <c r="W59" i="8"/>
  <c r="P58" i="8"/>
  <c r="L58" i="8"/>
  <c r="E57" i="8"/>
  <c r="V56" i="8"/>
  <c r="W55" i="8"/>
  <c r="O55" i="8"/>
  <c r="P54" i="8"/>
  <c r="L54" i="8"/>
  <c r="Q53" i="8"/>
  <c r="J52" i="8"/>
  <c r="K51" i="8"/>
  <c r="G51" i="8"/>
  <c r="P50" i="8"/>
  <c r="U49" i="8"/>
  <c r="M49" i="8"/>
  <c r="R48" i="8"/>
  <c r="N48" i="8"/>
  <c r="W47" i="8"/>
  <c r="S47" i="8"/>
  <c r="C47" i="8"/>
  <c r="D46" i="8"/>
  <c r="Y45" i="8"/>
  <c r="E45" i="8"/>
  <c r="B44" i="8"/>
  <c r="K43" i="8"/>
  <c r="P42" i="8"/>
  <c r="U41" i="8"/>
  <c r="M41" i="8"/>
  <c r="R40" i="8"/>
  <c r="N40" i="8"/>
  <c r="W39" i="8"/>
  <c r="C39" i="8"/>
  <c r="T38" i="8"/>
  <c r="D38" i="8"/>
  <c r="Y37" i="8"/>
  <c r="E37" i="8"/>
  <c r="J36" i="8"/>
  <c r="B36" i="8"/>
  <c r="K35" i="8"/>
  <c r="G35" i="8"/>
  <c r="P34" i="8"/>
  <c r="L34" i="8"/>
  <c r="U33" i="8"/>
  <c r="M33" i="8"/>
  <c r="R32" i="8"/>
  <c r="N32" i="8"/>
  <c r="W31" i="8"/>
  <c r="S31" i="8"/>
  <c r="T30" i="8"/>
  <c r="D30" i="8"/>
  <c r="Y29" i="8"/>
  <c r="I29" i="8"/>
  <c r="J28" i="8"/>
  <c r="B28" i="8"/>
  <c r="W27" i="8"/>
  <c r="S27" i="8"/>
  <c r="K27" i="8"/>
  <c r="G27" i="8"/>
  <c r="C27" i="8"/>
  <c r="P26" i="8"/>
  <c r="L26" i="8"/>
  <c r="D26" i="8"/>
  <c r="U25" i="8"/>
  <c r="M25" i="8"/>
  <c r="I25" i="8"/>
  <c r="E25" i="8"/>
  <c r="R24" i="8"/>
  <c r="N24" i="8"/>
  <c r="W23" i="8"/>
  <c r="S23" i="8"/>
  <c r="K23" i="8"/>
  <c r="G23" i="8"/>
  <c r="C23" i="8"/>
  <c r="T22" i="8"/>
  <c r="L22" i="8"/>
  <c r="H22" i="8"/>
  <c r="D22" i="8"/>
  <c r="Y21" i="8"/>
  <c r="U21" i="8"/>
  <c r="Q21" i="8"/>
  <c r="I21" i="8"/>
  <c r="V20" i="8"/>
  <c r="R20" i="8"/>
  <c r="N20" i="8"/>
  <c r="J20" i="8"/>
  <c r="F20" i="8"/>
  <c r="B20" i="8"/>
  <c r="W19" i="8"/>
  <c r="O19" i="8"/>
  <c r="K19" i="8"/>
  <c r="G19" i="8"/>
  <c r="C19" i="8"/>
  <c r="T18" i="8"/>
  <c r="P18" i="8"/>
  <c r="L18" i="8"/>
  <c r="H18" i="8"/>
  <c r="D18" i="8"/>
  <c r="Y17" i="8"/>
  <c r="Q17" i="8"/>
  <c r="I17" i="8"/>
  <c r="E17" i="8"/>
  <c r="V16" i="8"/>
  <c r="R16" i="8"/>
  <c r="N16" i="8"/>
  <c r="F16" i="8"/>
  <c r="B16" i="8"/>
  <c r="W15" i="8"/>
  <c r="S15" i="8"/>
  <c r="O15" i="8"/>
  <c r="K15" i="8"/>
  <c r="C15" i="8"/>
  <c r="T14" i="8"/>
  <c r="P14" i="8"/>
  <c r="L14" i="8"/>
  <c r="H14" i="8"/>
  <c r="D14" i="8"/>
  <c r="Y13" i="8"/>
  <c r="Q13" i="8"/>
  <c r="I13" i="8"/>
  <c r="E13" i="8"/>
  <c r="V12" i="8"/>
  <c r="R12" i="8"/>
  <c r="N12" i="8"/>
  <c r="F12" i="8"/>
  <c r="W11" i="8"/>
  <c r="O11" i="8"/>
  <c r="K11" i="8"/>
  <c r="G11" i="8"/>
  <c r="C11" i="8"/>
  <c r="T10" i="8"/>
  <c r="P10" i="8"/>
  <c r="L10" i="8"/>
  <c r="H10" i="8"/>
  <c r="D10" i="8"/>
  <c r="Y9" i="8"/>
  <c r="Q9" i="8"/>
  <c r="M9" i="8"/>
  <c r="I9" i="8"/>
  <c r="E9" i="8"/>
  <c r="V8" i="8"/>
  <c r="R8" i="8"/>
  <c r="N8" i="8"/>
  <c r="F8" i="8"/>
  <c r="B8" i="8"/>
  <c r="S7" i="8"/>
  <c r="O7" i="8"/>
  <c r="K7" i="8"/>
  <c r="G7" i="8"/>
  <c r="X6" i="8"/>
  <c r="P6" i="8"/>
  <c r="L6" i="8"/>
  <c r="H6" i="8"/>
  <c r="D6" i="8"/>
  <c r="U5" i="8"/>
  <c r="Q5" i="8"/>
  <c r="M5" i="8"/>
  <c r="I5" i="8"/>
  <c r="E5" i="8"/>
  <c r="V4" i="8"/>
  <c r="R4" i="8"/>
  <c r="N4" i="8"/>
  <c r="J4" i="8"/>
  <c r="F4" i="8"/>
  <c r="W3" i="8"/>
  <c r="O3" i="8"/>
  <c r="K3" i="8"/>
  <c r="G3" i="8"/>
  <c r="C3" i="8"/>
  <c r="T2" i="8"/>
  <c r="L2" i="8"/>
  <c r="H2" i="8"/>
  <c r="D2" i="8"/>
  <c r="Z95" i="8"/>
  <c r="Y88" i="8"/>
  <c r="U88" i="8"/>
  <c r="M88" i="8"/>
  <c r="I88" i="8"/>
  <c r="V87" i="8"/>
  <c r="R87" i="8"/>
  <c r="N87" i="8"/>
  <c r="J87" i="8"/>
  <c r="F87" i="8"/>
  <c r="B87" i="8"/>
  <c r="W86" i="8"/>
  <c r="S86" i="8"/>
  <c r="K86" i="8"/>
  <c r="G86" i="8"/>
  <c r="T85" i="8"/>
  <c r="P85" i="8"/>
  <c r="L85" i="8"/>
  <c r="H85" i="8"/>
  <c r="D85" i="8"/>
  <c r="Y84" i="8"/>
  <c r="M84" i="8"/>
  <c r="I84" i="8"/>
  <c r="V83" i="8"/>
  <c r="R83" i="8"/>
  <c r="N83" i="8"/>
  <c r="J83" i="8"/>
  <c r="F83" i="8"/>
  <c r="B83" i="8"/>
  <c r="W82" i="8"/>
  <c r="O82" i="8"/>
  <c r="K82" i="8"/>
  <c r="C82" i="8"/>
  <c r="X81" i="8"/>
  <c r="T81" i="8"/>
  <c r="P81" i="8"/>
  <c r="L81" i="8"/>
  <c r="H81" i="8"/>
  <c r="Y80" i="8"/>
  <c r="U80" i="8"/>
  <c r="M80" i="8"/>
  <c r="I80" i="8"/>
  <c r="E80" i="8"/>
  <c r="V79" i="8"/>
  <c r="N79" i="8"/>
  <c r="J79" i="8"/>
  <c r="B79" i="8"/>
  <c r="W78" i="8"/>
  <c r="O78" i="8"/>
  <c r="K78" i="8"/>
  <c r="G78" i="8"/>
  <c r="C78" i="8"/>
  <c r="X77" i="8"/>
  <c r="T77" i="8"/>
  <c r="P77" i="8"/>
  <c r="L77" i="8"/>
  <c r="D77" i="8"/>
  <c r="Y76" i="8"/>
  <c r="Q76" i="8"/>
  <c r="M76" i="8"/>
  <c r="I76" i="8"/>
  <c r="E76" i="8"/>
  <c r="R75" i="8"/>
  <c r="N75" i="8"/>
  <c r="F75" i="8"/>
  <c r="B75" i="8"/>
  <c r="W74" i="8"/>
  <c r="S74" i="8"/>
  <c r="O74" i="8"/>
  <c r="G74" i="8"/>
  <c r="C74" i="8"/>
  <c r="X73" i="8"/>
  <c r="T73" i="8"/>
  <c r="P73" i="8"/>
  <c r="L73" i="8"/>
  <c r="D73" i="8"/>
  <c r="Y72" i="8"/>
  <c r="U72" i="8"/>
  <c r="Q72" i="8"/>
  <c r="M72" i="8"/>
  <c r="I72" i="8"/>
  <c r="E72" i="8"/>
  <c r="V71" i="8"/>
  <c r="N71" i="8"/>
  <c r="J71" i="8"/>
  <c r="B71" i="8"/>
  <c r="W70" i="8"/>
  <c r="O70" i="8"/>
  <c r="K70" i="8"/>
  <c r="G70" i="8"/>
  <c r="C70" i="8"/>
  <c r="T69" i="8"/>
  <c r="P69" i="8"/>
  <c r="H69" i="8"/>
  <c r="Y68" i="8"/>
  <c r="U68" i="8"/>
  <c r="Q68" i="8"/>
  <c r="M68" i="8"/>
  <c r="I68" i="8"/>
  <c r="E68" i="8"/>
  <c r="R67" i="8"/>
  <c r="J67" i="8"/>
  <c r="F67" i="8"/>
  <c r="W66" i="8"/>
  <c r="S66" i="8"/>
  <c r="O66" i="8"/>
  <c r="K66" i="8"/>
  <c r="C66" i="8"/>
  <c r="X65" i="8"/>
  <c r="T65" i="8"/>
  <c r="P65" i="8"/>
  <c r="H65" i="8"/>
  <c r="D65" i="8"/>
  <c r="U64" i="8"/>
  <c r="Q64" i="8"/>
  <c r="M64" i="8"/>
  <c r="I64" i="8"/>
  <c r="V63" i="8"/>
  <c r="N63" i="8"/>
  <c r="J63" i="8"/>
  <c r="F63" i="8"/>
  <c r="B63" i="8"/>
  <c r="W62" i="8"/>
  <c r="S62" i="8"/>
  <c r="O62" i="8"/>
  <c r="G62" i="8"/>
  <c r="C62" i="8"/>
  <c r="T61" i="8"/>
  <c r="P61" i="8"/>
  <c r="L61" i="8"/>
  <c r="H61" i="8"/>
  <c r="Y60" i="8"/>
  <c r="U60" i="8"/>
  <c r="Q60" i="8"/>
  <c r="M60" i="8"/>
  <c r="I60" i="8"/>
  <c r="E60" i="8"/>
  <c r="V59" i="8"/>
  <c r="R59" i="8"/>
  <c r="J59" i="8"/>
  <c r="F59" i="8"/>
  <c r="W58" i="8"/>
  <c r="S58" i="8"/>
  <c r="O58" i="8"/>
  <c r="K58" i="8"/>
  <c r="C58" i="8"/>
  <c r="X57" i="8"/>
  <c r="T57" i="8"/>
  <c r="P57" i="8"/>
  <c r="H57" i="8"/>
  <c r="D57" i="8"/>
  <c r="U56" i="8"/>
  <c r="Q56" i="8"/>
  <c r="M56" i="8"/>
  <c r="I56" i="8"/>
  <c r="E56" i="8"/>
  <c r="V55" i="8"/>
  <c r="N55" i="8"/>
  <c r="J55" i="8"/>
  <c r="F55" i="8"/>
  <c r="B55" i="8"/>
  <c r="W54" i="8"/>
  <c r="S54" i="8"/>
  <c r="O54" i="8"/>
  <c r="G54" i="8"/>
  <c r="C54" i="8"/>
  <c r="X53" i="8"/>
  <c r="T53" i="8"/>
  <c r="P53" i="8"/>
  <c r="L53" i="8"/>
  <c r="D53" i="8"/>
  <c r="Y52" i="8"/>
  <c r="Q52" i="8"/>
  <c r="M52" i="8"/>
  <c r="I52" i="8"/>
  <c r="E52" i="8"/>
  <c r="V51" i="8"/>
  <c r="R51" i="8"/>
  <c r="J51" i="8"/>
  <c r="B51" i="8"/>
  <c r="W50" i="8"/>
  <c r="O50" i="8"/>
  <c r="G50" i="8"/>
  <c r="C50" i="8"/>
  <c r="T49" i="8"/>
  <c r="P49" i="8"/>
  <c r="L49" i="8"/>
  <c r="H49" i="8"/>
  <c r="Y48" i="8"/>
  <c r="Q48" i="8"/>
  <c r="M48" i="8"/>
  <c r="I48" i="8"/>
  <c r="E48" i="8"/>
  <c r="V47" i="8"/>
  <c r="R47" i="8"/>
  <c r="J47" i="8"/>
  <c r="F47" i="8"/>
  <c r="B47" i="8"/>
  <c r="W46" i="8"/>
  <c r="S46" i="8"/>
  <c r="O46" i="8"/>
  <c r="K46" i="8"/>
  <c r="G46" i="8"/>
  <c r="C46" i="8"/>
  <c r="T45" i="8"/>
  <c r="P45" i="8"/>
  <c r="L45" i="8"/>
  <c r="H45" i="8"/>
  <c r="D45" i="8"/>
  <c r="Y44" i="8"/>
  <c r="U44" i="8"/>
  <c r="M44" i="8"/>
  <c r="I44" i="8"/>
  <c r="E44" i="8"/>
  <c r="V43" i="8"/>
  <c r="R43" i="8"/>
  <c r="J43" i="8"/>
  <c r="B43" i="8"/>
  <c r="W42" i="8"/>
  <c r="O42" i="8"/>
  <c r="G42" i="8"/>
  <c r="C42" i="8"/>
  <c r="T41" i="8"/>
  <c r="P41" i="8"/>
  <c r="L41" i="8"/>
  <c r="H41" i="8"/>
  <c r="D41" i="8"/>
  <c r="Y40" i="8"/>
  <c r="Q40" i="8"/>
  <c r="M40" i="8"/>
  <c r="I40" i="8"/>
  <c r="E40" i="8"/>
  <c r="V39" i="8"/>
  <c r="N39" i="8"/>
  <c r="J39" i="8"/>
  <c r="B39" i="8"/>
  <c r="S38" i="8"/>
  <c r="O38" i="8"/>
  <c r="K38" i="8"/>
  <c r="G38" i="8"/>
  <c r="X37" i="8"/>
  <c r="T37" i="8"/>
  <c r="P37" i="8"/>
  <c r="L37" i="8"/>
  <c r="D37" i="8"/>
  <c r="Y36" i="8"/>
  <c r="Q36" i="8"/>
  <c r="M36" i="8"/>
  <c r="I36" i="8"/>
  <c r="E36" i="8"/>
  <c r="V35" i="8"/>
  <c r="R35" i="8"/>
  <c r="N35" i="8"/>
  <c r="F35" i="8"/>
  <c r="B35" i="8"/>
  <c r="W34" i="8"/>
  <c r="S34" i="8"/>
  <c r="O34" i="8"/>
  <c r="K34" i="8"/>
  <c r="C34" i="8"/>
  <c r="T33" i="8"/>
  <c r="P33" i="8"/>
  <c r="H33" i="8"/>
  <c r="Y32" i="8"/>
  <c r="U32" i="8"/>
  <c r="M32" i="8"/>
  <c r="I32" i="8"/>
  <c r="V31" i="8"/>
  <c r="N31" i="8"/>
  <c r="J31" i="8"/>
  <c r="F31" i="8"/>
  <c r="B31" i="8"/>
  <c r="S30" i="8"/>
  <c r="K30" i="8"/>
  <c r="G30" i="8"/>
  <c r="C30" i="8"/>
  <c r="X29" i="8"/>
  <c r="T29" i="8"/>
  <c r="P29" i="8"/>
  <c r="H29" i="8"/>
  <c r="Y28" i="8"/>
  <c r="U28" i="8"/>
  <c r="Q28" i="8"/>
  <c r="M28" i="8"/>
  <c r="I28" i="8"/>
  <c r="E28" i="8"/>
  <c r="V27" i="8"/>
  <c r="R27" i="8"/>
  <c r="J27" i="8"/>
  <c r="F27" i="8"/>
  <c r="B27" i="8"/>
  <c r="W26" i="8"/>
  <c r="S26" i="8"/>
  <c r="O26" i="8"/>
  <c r="K26" i="8"/>
  <c r="C26" i="8"/>
  <c r="T25" i="8"/>
  <c r="P25" i="8"/>
  <c r="L25" i="8"/>
  <c r="H25" i="8"/>
  <c r="Y24" i="8"/>
  <c r="U24" i="8"/>
  <c r="Q24" i="8"/>
  <c r="M24" i="8"/>
  <c r="I24" i="8"/>
  <c r="E24" i="8"/>
  <c r="V23" i="8"/>
  <c r="R23" i="8"/>
  <c r="N23" i="8"/>
  <c r="J23" i="8"/>
  <c r="B23" i="8"/>
  <c r="W22" i="8"/>
  <c r="S22" i="8"/>
  <c r="K22" i="8"/>
  <c r="G22" i="8"/>
  <c r="C22" i="8"/>
  <c r="X21" i="8"/>
  <c r="T21" i="8"/>
  <c r="P21" i="8"/>
  <c r="H21" i="8"/>
  <c r="D21" i="8"/>
  <c r="Y20" i="8"/>
  <c r="U20" i="8"/>
  <c r="Q20" i="8"/>
  <c r="M20" i="8"/>
  <c r="I20" i="8"/>
  <c r="E20" i="8"/>
  <c r="V19" i="8"/>
  <c r="R19" i="8"/>
  <c r="N19" i="8"/>
  <c r="J19" i="8"/>
  <c r="B19" i="8"/>
  <c r="W18" i="8"/>
  <c r="S18" i="8"/>
  <c r="O18" i="8"/>
  <c r="K18" i="8"/>
  <c r="G18" i="8"/>
  <c r="X17" i="8"/>
  <c r="P17" i="8"/>
  <c r="L17" i="8"/>
  <c r="H17" i="8"/>
  <c r="D17" i="8"/>
  <c r="U16" i="8"/>
  <c r="Q16" i="8"/>
  <c r="M16" i="8"/>
  <c r="I16" i="8"/>
  <c r="E16" i="8"/>
  <c r="R15" i="8"/>
  <c r="J15" i="8"/>
  <c r="F15" i="8"/>
  <c r="B15" i="8"/>
  <c r="W14" i="8"/>
  <c r="S14" i="8"/>
  <c r="O14" i="8"/>
  <c r="K14" i="8"/>
  <c r="G14" i="8"/>
  <c r="X13" i="8"/>
  <c r="T13" i="8"/>
  <c r="P13" i="8"/>
  <c r="L13" i="8"/>
  <c r="H13" i="8"/>
  <c r="D13" i="8"/>
  <c r="Y12" i="8"/>
  <c r="U12" i="8"/>
  <c r="M12" i="8"/>
  <c r="I12" i="8"/>
  <c r="E12" i="8"/>
  <c r="V11" i="8"/>
  <c r="R11" i="8"/>
  <c r="N11" i="8"/>
  <c r="J11" i="8"/>
  <c r="B11" i="8"/>
  <c r="W10" i="8"/>
  <c r="S10" i="8"/>
  <c r="O10" i="8"/>
  <c r="K10" i="8"/>
  <c r="G10" i="8"/>
  <c r="X9" i="8"/>
  <c r="T9" i="8"/>
  <c r="P9" i="8"/>
  <c r="L9" i="8"/>
  <c r="H9" i="8"/>
  <c r="D9" i="8"/>
  <c r="U8" i="8"/>
  <c r="M8" i="8"/>
  <c r="I8" i="8"/>
  <c r="E8" i="8"/>
  <c r="V7" i="8"/>
  <c r="R7" i="8"/>
  <c r="N7" i="8"/>
  <c r="J7" i="8"/>
  <c r="F7" i="8"/>
  <c r="B7" i="8"/>
  <c r="W6" i="8"/>
  <c r="S6" i="8"/>
  <c r="O6" i="8"/>
  <c r="K6" i="8"/>
  <c r="G6" i="8"/>
  <c r="C6" i="8"/>
  <c r="X5" i="8"/>
  <c r="T5" i="8"/>
  <c r="P5" i="8"/>
  <c r="L5" i="8"/>
  <c r="H5" i="8"/>
  <c r="Y4" i="8"/>
  <c r="U4" i="8"/>
  <c r="M4" i="8"/>
  <c r="E4" i="8"/>
  <c r="V3" i="8"/>
  <c r="R3" i="8"/>
  <c r="N3" i="8"/>
  <c r="J3" i="8"/>
  <c r="B3" i="8"/>
  <c r="W2" i="8"/>
  <c r="O2" i="8"/>
  <c r="K2" i="8"/>
  <c r="G2" i="8"/>
  <c r="C2" i="8"/>
  <c r="E107" i="8"/>
  <c r="P100" i="8"/>
  <c r="Z98" i="8"/>
  <c r="Z94" i="8"/>
  <c r="Z90" i="8"/>
  <c r="Y87" i="8"/>
  <c r="W85" i="8"/>
  <c r="I83" i="8"/>
  <c r="W81" i="8"/>
  <c r="Y79" i="8"/>
  <c r="I79" i="8"/>
  <c r="N78" i="8"/>
  <c r="W77" i="8"/>
  <c r="G77" i="8"/>
  <c r="P76" i="8"/>
  <c r="Y75" i="8"/>
  <c r="I75" i="8"/>
  <c r="N74" i="8"/>
  <c r="W73" i="8"/>
  <c r="P72" i="8"/>
  <c r="L72" i="8"/>
  <c r="H72" i="8"/>
  <c r="D72" i="8"/>
  <c r="U71" i="8"/>
  <c r="Q71" i="8"/>
  <c r="M71" i="8"/>
  <c r="I71" i="8"/>
  <c r="V70" i="8"/>
  <c r="N70" i="8"/>
  <c r="J70" i="8"/>
  <c r="B70" i="8"/>
  <c r="W69" i="8"/>
  <c r="S69" i="8"/>
  <c r="O69" i="8"/>
  <c r="G69" i="8"/>
  <c r="C69" i="8"/>
  <c r="X68" i="8"/>
  <c r="T68" i="8"/>
  <c r="P68" i="8"/>
  <c r="L68" i="8"/>
  <c r="H68" i="8"/>
  <c r="D68" i="8"/>
  <c r="Y67" i="8"/>
  <c r="Q67" i="8"/>
  <c r="M67" i="8"/>
  <c r="I67" i="8"/>
  <c r="E67" i="8"/>
  <c r="V66" i="8"/>
  <c r="R66" i="8"/>
  <c r="J66" i="8"/>
  <c r="F66" i="8"/>
  <c r="B66" i="8"/>
  <c r="W65" i="8"/>
  <c r="O65" i="8"/>
  <c r="K65" i="8"/>
  <c r="G65" i="8"/>
  <c r="C65" i="8"/>
  <c r="T64" i="8"/>
  <c r="P64" i="8"/>
  <c r="H64" i="8"/>
  <c r="D64" i="8"/>
  <c r="U63" i="8"/>
  <c r="M63" i="8"/>
  <c r="I63" i="8"/>
  <c r="V62" i="8"/>
  <c r="N62" i="8"/>
  <c r="J62" i="8"/>
  <c r="F62" i="8"/>
  <c r="B62" i="8"/>
  <c r="W61" i="8"/>
  <c r="S61" i="8"/>
  <c r="O61" i="8"/>
  <c r="G61" i="8"/>
  <c r="C61" i="8"/>
  <c r="X60" i="8"/>
  <c r="T60" i="8"/>
  <c r="P60" i="8"/>
  <c r="L60" i="8"/>
  <c r="D60" i="8"/>
  <c r="Y59" i="8"/>
  <c r="U59" i="8"/>
  <c r="Q59" i="8"/>
  <c r="M59" i="8"/>
  <c r="I59" i="8"/>
  <c r="E59" i="8"/>
  <c r="V58" i="8"/>
  <c r="R58" i="8"/>
  <c r="J58" i="8"/>
  <c r="B58" i="8"/>
  <c r="W57" i="8"/>
  <c r="O57" i="8"/>
  <c r="K57" i="8"/>
  <c r="G57" i="8"/>
  <c r="C57" i="8"/>
  <c r="X56" i="8"/>
  <c r="T56" i="8"/>
  <c r="P56" i="8"/>
  <c r="H56" i="8"/>
  <c r="D56" i="8"/>
  <c r="U55" i="8"/>
  <c r="Q55" i="8"/>
  <c r="M55" i="8"/>
  <c r="I55" i="8"/>
  <c r="V54" i="8"/>
  <c r="R54" i="8"/>
  <c r="N54" i="8"/>
  <c r="J54" i="8"/>
  <c r="F54" i="8"/>
  <c r="B54" i="8"/>
  <c r="W53" i="8"/>
  <c r="S53" i="8"/>
  <c r="K53" i="8"/>
  <c r="G53" i="8"/>
  <c r="C53" i="8"/>
  <c r="X52" i="8"/>
  <c r="T52" i="8"/>
  <c r="P52" i="8"/>
  <c r="L52" i="8"/>
  <c r="D52" i="8"/>
  <c r="Y51" i="8"/>
  <c r="U51" i="8"/>
  <c r="Q51" i="8"/>
  <c r="I51" i="8"/>
  <c r="E51" i="8"/>
  <c r="V50" i="8"/>
  <c r="R50" i="8"/>
  <c r="N50" i="8"/>
  <c r="J50" i="8"/>
  <c r="F50" i="8"/>
  <c r="B50" i="8"/>
  <c r="W49" i="8"/>
  <c r="S49" i="8"/>
  <c r="O49" i="8"/>
  <c r="K49" i="8"/>
  <c r="G49" i="8"/>
  <c r="C49" i="8"/>
  <c r="X48" i="8"/>
  <c r="T48" i="8"/>
  <c r="P48" i="8"/>
  <c r="L48" i="8"/>
  <c r="D48" i="8"/>
  <c r="Y47" i="8"/>
  <c r="U47" i="8"/>
  <c r="Q47" i="8"/>
  <c r="M47" i="8"/>
  <c r="I47" i="8"/>
  <c r="E47" i="8"/>
  <c r="V46" i="8"/>
  <c r="R46" i="8"/>
  <c r="N46" i="8"/>
  <c r="J46" i="8"/>
  <c r="B46" i="8"/>
  <c r="W45" i="8"/>
  <c r="S45" i="8"/>
  <c r="O45" i="8"/>
  <c r="K45" i="8"/>
  <c r="G45" i="8"/>
  <c r="C45" i="8"/>
  <c r="X44" i="8"/>
  <c r="T44" i="8"/>
  <c r="P44" i="8"/>
  <c r="L44" i="8"/>
  <c r="H44" i="8"/>
  <c r="D44" i="8"/>
  <c r="Y43" i="8"/>
  <c r="U43" i="8"/>
  <c r="Q43" i="8"/>
  <c r="M43" i="8"/>
  <c r="I43" i="8"/>
  <c r="E43" i="8"/>
  <c r="V42" i="8"/>
  <c r="N42" i="8"/>
  <c r="J42" i="8"/>
  <c r="F42" i="8"/>
  <c r="B42" i="8"/>
  <c r="W41" i="8"/>
  <c r="S41" i="8"/>
  <c r="O41" i="8"/>
  <c r="K41" i="8"/>
  <c r="G41" i="8"/>
  <c r="C41" i="8"/>
  <c r="AA41" i="8" s="1"/>
  <c r="X40" i="8"/>
  <c r="T40" i="8"/>
  <c r="P40" i="8"/>
  <c r="L40" i="8"/>
  <c r="H40" i="8"/>
  <c r="D40" i="8"/>
  <c r="Y39" i="8"/>
  <c r="U39" i="8"/>
  <c r="Q39" i="8"/>
  <c r="M39" i="8"/>
  <c r="I39" i="8"/>
  <c r="V38" i="8"/>
  <c r="R38" i="8"/>
  <c r="N38" i="8"/>
  <c r="J38" i="8"/>
  <c r="F38" i="8"/>
  <c r="B38" i="8"/>
  <c r="W37" i="8"/>
  <c r="S37" i="8"/>
  <c r="O37" i="8"/>
  <c r="K37" i="8"/>
  <c r="G37" i="8"/>
  <c r="C37" i="8"/>
  <c r="AA37" i="8" s="1"/>
  <c r="X36" i="8"/>
  <c r="T36" i="8"/>
  <c r="P36" i="8"/>
  <c r="L36" i="8"/>
  <c r="H36" i="8"/>
  <c r="D36" i="8"/>
  <c r="Y35" i="8"/>
  <c r="U35" i="8"/>
  <c r="Q35" i="8"/>
  <c r="M35" i="8"/>
  <c r="I35" i="8"/>
  <c r="E35" i="8"/>
  <c r="R34" i="8"/>
  <c r="N34" i="8"/>
  <c r="J34" i="8"/>
  <c r="F34" i="8"/>
  <c r="B34" i="8"/>
  <c r="W33" i="8"/>
  <c r="S33" i="8"/>
  <c r="O33" i="8"/>
  <c r="K33" i="8"/>
  <c r="G33" i="8"/>
  <c r="C33" i="8"/>
  <c r="AA33" i="8" s="1"/>
  <c r="X32" i="8"/>
  <c r="T32" i="8"/>
  <c r="P32" i="8"/>
  <c r="L32" i="8"/>
  <c r="H32" i="8"/>
  <c r="D32" i="8"/>
  <c r="Y31" i="8"/>
  <c r="U31" i="8"/>
  <c r="Q31" i="8"/>
  <c r="M31" i="8"/>
  <c r="I31" i="8"/>
  <c r="E31" i="8"/>
  <c r="V30" i="8"/>
  <c r="R30" i="8"/>
  <c r="N30" i="8"/>
  <c r="J30" i="8"/>
  <c r="F30" i="8"/>
  <c r="W29" i="8"/>
  <c r="O29" i="8"/>
  <c r="K29" i="8"/>
  <c r="G29" i="8"/>
  <c r="C29" i="8"/>
  <c r="X28" i="8"/>
  <c r="T28" i="8"/>
  <c r="P28" i="8"/>
  <c r="L28" i="8"/>
  <c r="H28" i="8"/>
  <c r="D28" i="8"/>
  <c r="Y27" i="8"/>
  <c r="U27" i="8"/>
  <c r="Q27" i="8"/>
  <c r="M27" i="8"/>
  <c r="I27" i="8"/>
  <c r="E27" i="8"/>
  <c r="V26" i="8"/>
  <c r="R26" i="8"/>
  <c r="N26" i="8"/>
  <c r="J26" i="8"/>
  <c r="B26" i="8"/>
  <c r="W25" i="8"/>
  <c r="S25" i="8"/>
  <c r="O25" i="8"/>
  <c r="K25" i="8"/>
  <c r="G25" i="8"/>
  <c r="C25" i="8"/>
  <c r="X24" i="8"/>
  <c r="T24" i="8"/>
  <c r="P24" i="8"/>
  <c r="L24" i="8"/>
  <c r="H24" i="8"/>
  <c r="D24" i="8"/>
  <c r="Y23" i="8"/>
  <c r="U23" i="8"/>
  <c r="Q23" i="8"/>
  <c r="M23" i="8"/>
  <c r="I23" i="8"/>
  <c r="E23" i="8"/>
  <c r="V22" i="8"/>
  <c r="R22" i="8"/>
  <c r="N22" i="8"/>
  <c r="J22" i="8"/>
  <c r="F22" i="8"/>
  <c r="B22" i="8"/>
  <c r="W21" i="8"/>
  <c r="S21" i="8"/>
  <c r="O21" i="8"/>
  <c r="K21" i="8"/>
  <c r="G21" i="8"/>
  <c r="C21" i="8"/>
  <c r="X20" i="8"/>
  <c r="T20" i="8"/>
  <c r="P20" i="8"/>
  <c r="L20" i="8"/>
  <c r="H20" i="8"/>
  <c r="D20" i="8"/>
  <c r="Y19" i="8"/>
  <c r="U19" i="8"/>
  <c r="Q19" i="8"/>
  <c r="M19" i="8"/>
  <c r="I19" i="8"/>
  <c r="E19" i="8"/>
  <c r="V18" i="8"/>
  <c r="N18" i="8"/>
  <c r="J18" i="8"/>
  <c r="F18" i="8"/>
  <c r="W17" i="8"/>
  <c r="S17" i="8"/>
  <c r="O17" i="8"/>
  <c r="K17" i="8"/>
  <c r="G17" i="8"/>
  <c r="C17" i="8"/>
  <c r="X16" i="8"/>
  <c r="T16" i="8"/>
  <c r="P16" i="8"/>
  <c r="L16" i="8"/>
  <c r="H16" i="8"/>
  <c r="D16" i="8"/>
  <c r="Y15" i="8"/>
  <c r="U15" i="8"/>
  <c r="Q15" i="8"/>
  <c r="M15" i="8"/>
  <c r="I15" i="8"/>
  <c r="E15" i="8"/>
  <c r="V14" i="8"/>
  <c r="R14" i="8"/>
  <c r="N14" i="8"/>
  <c r="J14" i="8"/>
  <c r="F14" i="8"/>
  <c r="B14" i="8"/>
  <c r="W13" i="8"/>
  <c r="S13" i="8"/>
  <c r="O13" i="8"/>
  <c r="K13" i="8"/>
  <c r="C13" i="8"/>
  <c r="T12" i="8"/>
  <c r="L12" i="8"/>
  <c r="H12" i="8"/>
  <c r="D12" i="8"/>
  <c r="Y11" i="8"/>
  <c r="U11" i="8"/>
  <c r="Q11" i="8"/>
  <c r="M11" i="8"/>
  <c r="I11" i="8"/>
  <c r="E11" i="8"/>
  <c r="V10" i="8"/>
  <c r="R10" i="8"/>
  <c r="N10" i="8"/>
  <c r="J10" i="8"/>
  <c r="F10" i="8"/>
  <c r="B10" i="8"/>
  <c r="W9" i="8"/>
  <c r="S9" i="8"/>
  <c r="O9" i="8"/>
  <c r="K9" i="8"/>
  <c r="G9" i="8"/>
  <c r="C9" i="8"/>
  <c r="AA9" i="8" s="1"/>
  <c r="X8" i="8"/>
  <c r="T8" i="8"/>
  <c r="P8" i="8"/>
  <c r="L8" i="8"/>
  <c r="H8" i="8"/>
  <c r="Y7" i="8"/>
  <c r="U7" i="8"/>
  <c r="Q7" i="8"/>
  <c r="M7" i="8"/>
  <c r="I7" i="8"/>
  <c r="E7" i="8"/>
  <c r="V6" i="8"/>
  <c r="R6" i="8"/>
  <c r="N6" i="8"/>
  <c r="J6" i="8"/>
  <c r="F6" i="8"/>
  <c r="B6" i="8"/>
  <c r="W5" i="8"/>
  <c r="S5" i="8"/>
  <c r="O5" i="8"/>
  <c r="K5" i="8"/>
  <c r="G5" i="8"/>
  <c r="C5" i="8"/>
  <c r="AA5" i="8" s="1"/>
  <c r="X4" i="8"/>
  <c r="T4" i="8"/>
  <c r="P4" i="8"/>
  <c r="L4" i="8"/>
  <c r="H4" i="8"/>
  <c r="D4" i="8"/>
  <c r="Y3" i="8"/>
  <c r="U3" i="8"/>
  <c r="Q3" i="8"/>
  <c r="M3" i="8"/>
  <c r="I3" i="8"/>
  <c r="E3" i="8"/>
  <c r="V2" i="8"/>
  <c r="R2" i="8"/>
  <c r="N2" i="8"/>
  <c r="J2" i="8"/>
  <c r="F2" i="8"/>
  <c r="S120" i="4"/>
  <c r="Z120" i="4"/>
  <c r="Z116" i="5" s="1"/>
  <c r="Z116" i="8" s="1"/>
  <c r="V120" i="4"/>
  <c r="R120" i="4"/>
  <c r="N120" i="4"/>
  <c r="J120" i="4"/>
  <c r="J102" i="5"/>
  <c r="J102" i="8" s="1"/>
  <c r="F120" i="4"/>
  <c r="B120" i="4"/>
  <c r="B91" i="5" s="1"/>
  <c r="B91" i="8" s="1"/>
  <c r="W120" i="4"/>
  <c r="O120" i="4"/>
  <c r="O94" i="5" s="1"/>
  <c r="O94" i="8" s="1"/>
  <c r="K120" i="4"/>
  <c r="G120" i="4"/>
  <c r="G101" i="5" s="1"/>
  <c r="G101" i="8" s="1"/>
  <c r="C120" i="4"/>
  <c r="B90" i="5"/>
  <c r="B90" i="8" s="1"/>
  <c r="R98" i="5"/>
  <c r="R98" i="8" s="1"/>
  <c r="R103" i="5"/>
  <c r="R103" i="8" s="1"/>
  <c r="R96" i="5"/>
  <c r="R96" i="8" s="1"/>
  <c r="F92" i="5"/>
  <c r="F92" i="8" s="1"/>
  <c r="J97" i="5"/>
  <c r="J97" i="8" s="1"/>
  <c r="J92" i="5"/>
  <c r="J92" i="8" s="1"/>
  <c r="C89" i="5"/>
  <c r="C89" i="8" s="1"/>
  <c r="C101" i="5"/>
  <c r="C101" i="8" s="1"/>
  <c r="C103" i="5"/>
  <c r="C103" i="8" s="1"/>
  <c r="C91" i="5"/>
  <c r="W93" i="5"/>
  <c r="W93" i="8" s="1"/>
  <c r="W105" i="5"/>
  <c r="W105" i="8"/>
  <c r="W94" i="5"/>
  <c r="W94" i="8" s="1"/>
  <c r="W106" i="5"/>
  <c r="W106" i="8" s="1"/>
  <c r="W91" i="5"/>
  <c r="W91" i="8" s="1"/>
  <c r="W99" i="5"/>
  <c r="W99" i="8" s="1"/>
  <c r="W100" i="5"/>
  <c r="W107" i="5"/>
  <c r="W107" i="8"/>
  <c r="N94" i="5"/>
  <c r="N94" i="8" s="1"/>
  <c r="N102" i="5"/>
  <c r="N102" i="8" s="1"/>
  <c r="N95" i="5"/>
  <c r="N95" i="8" s="1"/>
  <c r="N107" i="5"/>
  <c r="N107" i="8" s="1"/>
  <c r="N101" i="5"/>
  <c r="N101" i="8" s="1"/>
  <c r="S89" i="5"/>
  <c r="S89" i="8" s="1"/>
  <c r="S97" i="5"/>
  <c r="S97" i="8" s="1"/>
  <c r="S90" i="5"/>
  <c r="S102" i="5"/>
  <c r="S102" i="8"/>
  <c r="S104" i="5"/>
  <c r="S104" i="8" s="1"/>
  <c r="S103" i="5"/>
  <c r="S103" i="8" s="1"/>
  <c r="S96" i="5"/>
  <c r="S96" i="8" s="1"/>
  <c r="I115" i="2"/>
  <c r="I115" i="5" s="1"/>
  <c r="I115" i="8" s="1"/>
  <c r="I113" i="2"/>
  <c r="I109" i="2"/>
  <c r="I109" i="5" s="1"/>
  <c r="I109" i="8" s="1"/>
  <c r="N117" i="2"/>
  <c r="N117" i="5" s="1"/>
  <c r="N117" i="8" s="1"/>
  <c r="Z116" i="2"/>
  <c r="I117" i="2"/>
  <c r="I117" i="5" s="1"/>
  <c r="I117" i="8" s="1"/>
  <c r="I110" i="2"/>
  <c r="I110" i="5" s="1"/>
  <c r="I110" i="8" s="1"/>
  <c r="I116" i="2"/>
  <c r="I116" i="5" s="1"/>
  <c r="I116" i="8" s="1"/>
  <c r="R116" i="2"/>
  <c r="R116" i="5" s="1"/>
  <c r="R116" i="8" s="1"/>
  <c r="Z117" i="2"/>
  <c r="R117" i="2"/>
  <c r="R117" i="5" s="1"/>
  <c r="R117" i="8" s="1"/>
  <c r="R118" i="2"/>
  <c r="R118" i="5" s="1"/>
  <c r="R118" i="8" s="1"/>
  <c r="Z118" i="2"/>
  <c r="Z117" i="5"/>
  <c r="Z117" i="8" s="1"/>
  <c r="AE58" i="8"/>
  <c r="E96" i="8"/>
  <c r="P99" i="8"/>
  <c r="S90" i="8"/>
  <c r="W100" i="8"/>
  <c r="C91" i="8"/>
  <c r="AE32" i="8"/>
  <c r="AE42" i="8"/>
  <c r="AE34" i="8"/>
  <c r="AE80" i="8"/>
  <c r="AE43" i="8"/>
  <c r="AE18" i="8"/>
  <c r="AE50" i="8"/>
  <c r="AE10" i="8"/>
  <c r="AE74" i="8"/>
  <c r="AE2" i="8"/>
  <c r="F107" i="5"/>
  <c r="F107" i="8" s="1"/>
  <c r="O105" i="5"/>
  <c r="O105" i="8" s="1"/>
  <c r="J104" i="5"/>
  <c r="J104" i="8" s="1"/>
  <c r="J89" i="5"/>
  <c r="J89" i="8" s="1"/>
  <c r="J98" i="5"/>
  <c r="J98" i="8" s="1"/>
  <c r="O99" i="5"/>
  <c r="O99" i="8" s="1"/>
  <c r="O101" i="5"/>
  <c r="O101" i="8" s="1"/>
  <c r="N120" i="5"/>
  <c r="N120" i="8" s="1"/>
  <c r="S120" i="5"/>
  <c r="S120" i="8" s="1"/>
  <c r="K90" i="5"/>
  <c r="K90" i="8" s="1"/>
  <c r="J103" i="5"/>
  <c r="J103" i="8" s="1"/>
  <c r="J90" i="5"/>
  <c r="J90" i="8" s="1"/>
  <c r="O107" i="5"/>
  <c r="O107" i="8" s="1"/>
  <c r="K104" i="5"/>
  <c r="K104" i="8" s="1"/>
  <c r="M94" i="5"/>
  <c r="M94" i="8" s="1"/>
  <c r="M102" i="5"/>
  <c r="M102" i="8" s="1"/>
  <c r="M106" i="5"/>
  <c r="M106" i="8" s="1"/>
  <c r="P106" i="5"/>
  <c r="P106" i="8" s="1"/>
  <c r="M101" i="5"/>
  <c r="M101" i="8" s="1"/>
  <c r="E101" i="5"/>
  <c r="E101" i="8" s="1"/>
  <c r="P94" i="5"/>
  <c r="P94" i="8" s="1"/>
  <c r="M93" i="5"/>
  <c r="M93" i="8" s="1"/>
  <c r="E93" i="5"/>
  <c r="E93" i="8" s="1"/>
  <c r="M89" i="5"/>
  <c r="M89" i="8" s="1"/>
  <c r="E89" i="5"/>
  <c r="E89" i="8" s="1"/>
  <c r="X120" i="4"/>
  <c r="M107" i="5"/>
  <c r="M107" i="8" s="1"/>
  <c r="M103" i="5"/>
  <c r="M103" i="8"/>
  <c r="M95" i="5"/>
  <c r="M95" i="8" s="1"/>
  <c r="P119" i="5"/>
  <c r="P119" i="8" s="1"/>
  <c r="T120" i="4"/>
  <c r="H120" i="4"/>
  <c r="G93" i="5"/>
  <c r="G93" i="8" s="1"/>
  <c r="G106" i="5"/>
  <c r="G106" i="8" s="1"/>
  <c r="G100" i="5"/>
  <c r="G100" i="8" s="1"/>
  <c r="J96" i="5"/>
  <c r="J96" i="8" s="1"/>
  <c r="O92" i="5"/>
  <c r="O92" i="8"/>
  <c r="R97" i="5"/>
  <c r="R97" i="8" s="1"/>
  <c r="B89" i="5"/>
  <c r="B89" i="8" s="1"/>
  <c r="B106" i="5"/>
  <c r="B106" i="8" s="1"/>
  <c r="G107" i="5"/>
  <c r="G107" i="8" s="1"/>
  <c r="G91" i="5"/>
  <c r="G91" i="8" s="1"/>
  <c r="G98" i="5"/>
  <c r="G98" i="8"/>
  <c r="R102" i="5"/>
  <c r="R102" i="8"/>
  <c r="R104" i="5"/>
  <c r="R104" i="8"/>
  <c r="R89" i="5"/>
  <c r="R89" i="8" s="1"/>
  <c r="R91" i="5"/>
  <c r="R91" i="8" s="1"/>
  <c r="U117" i="5"/>
  <c r="U117" i="8"/>
  <c r="U119" i="5"/>
  <c r="U119" i="8" s="1"/>
  <c r="U97" i="5"/>
  <c r="U97" i="8" s="1"/>
  <c r="U100" i="5"/>
  <c r="U100" i="8" s="1"/>
  <c r="Q96" i="5"/>
  <c r="Q96" i="8" s="1"/>
  <c r="Q106" i="5"/>
  <c r="Q106" i="8" s="1"/>
  <c r="X118" i="5"/>
  <c r="X118" i="8" s="1"/>
  <c r="X93" i="5"/>
  <c r="X93" i="8" s="1"/>
  <c r="D113" i="5"/>
  <c r="D113" i="8" s="1"/>
  <c r="D101" i="5"/>
  <c r="D101" i="8"/>
  <c r="D104" i="5"/>
  <c r="D104" i="8" s="1"/>
  <c r="D107" i="5"/>
  <c r="D107" i="8" s="1"/>
  <c r="B120" i="5"/>
  <c r="B120" i="8" s="1"/>
  <c r="B98" i="5"/>
  <c r="B98" i="8" s="1"/>
  <c r="B105" i="5"/>
  <c r="B105" i="8"/>
  <c r="B104" i="5"/>
  <c r="B104" i="8" s="1"/>
  <c r="B101" i="5"/>
  <c r="B101" i="8" s="1"/>
  <c r="R105" i="5"/>
  <c r="R105" i="8" s="1"/>
  <c r="R90" i="5"/>
  <c r="R90" i="8" s="1"/>
  <c r="B102" i="5"/>
  <c r="B102" i="8"/>
  <c r="G94" i="5"/>
  <c r="G94" i="8"/>
  <c r="O110" i="5"/>
  <c r="O110" i="8" s="1"/>
  <c r="O93" i="5"/>
  <c r="O93" i="8" s="1"/>
  <c r="O106" i="5"/>
  <c r="O106" i="8" s="1"/>
  <c r="J105" i="5"/>
  <c r="J105" i="8" s="1"/>
  <c r="J91" i="5"/>
  <c r="J91" i="8"/>
  <c r="O100" i="5"/>
  <c r="O100" i="8" s="1"/>
  <c r="O91" i="5"/>
  <c r="O91" i="8" s="1"/>
  <c r="O98" i="5"/>
  <c r="O98" i="8" s="1"/>
  <c r="R107" i="5"/>
  <c r="R107" i="8" s="1"/>
  <c r="B97" i="5"/>
  <c r="B97" i="8" s="1"/>
  <c r="B96" i="5"/>
  <c r="B96" i="8"/>
  <c r="B99" i="5"/>
  <c r="B99" i="8" s="1"/>
  <c r="G92" i="5"/>
  <c r="G92" i="8" s="1"/>
  <c r="G105" i="5"/>
  <c r="G105" i="8" s="1"/>
  <c r="C105" i="5"/>
  <c r="C105" i="8"/>
  <c r="W101" i="5"/>
  <c r="W101" i="8" s="1"/>
  <c r="T114" i="5"/>
  <c r="T114" i="8" s="1"/>
  <c r="T91" i="5"/>
  <c r="T91" i="8" s="1"/>
  <c r="T100" i="5"/>
  <c r="T100" i="8" s="1"/>
  <c r="T101" i="5"/>
  <c r="T101" i="8" s="1"/>
  <c r="T89" i="5"/>
  <c r="T89" i="8" s="1"/>
  <c r="H97" i="5"/>
  <c r="H97" i="8"/>
  <c r="X106" i="5"/>
  <c r="X106" i="8" s="1"/>
  <c r="Q105" i="5"/>
  <c r="Q105" i="8" s="1"/>
  <c r="T102" i="5"/>
  <c r="T102" i="8" s="1"/>
  <c r="D102" i="5"/>
  <c r="D102" i="8"/>
  <c r="U101" i="5"/>
  <c r="U101" i="8" s="1"/>
  <c r="X98" i="5"/>
  <c r="X98" i="8" s="1"/>
  <c r="H98" i="5"/>
  <c r="H98" i="8" s="1"/>
  <c r="Q97" i="5"/>
  <c r="Q97" i="8" s="1"/>
  <c r="T94" i="5"/>
  <c r="T94" i="8" s="1"/>
  <c r="H94" i="5"/>
  <c r="H94" i="8"/>
  <c r="D94" i="5"/>
  <c r="D94" i="8" s="1"/>
  <c r="U93" i="5"/>
  <c r="U93" i="8" s="1"/>
  <c r="M119" i="5"/>
  <c r="M119" i="8" s="1"/>
  <c r="T90" i="5"/>
  <c r="T90" i="8" s="1"/>
  <c r="D90" i="5"/>
  <c r="D90" i="8" s="1"/>
  <c r="E119" i="5"/>
  <c r="E119" i="8" s="1"/>
  <c r="E110" i="5"/>
  <c r="E110" i="8" s="1"/>
  <c r="F94" i="5"/>
  <c r="F94" i="8" s="1"/>
  <c r="V95" i="5"/>
  <c r="V95" i="8"/>
  <c r="V119" i="5"/>
  <c r="V119" i="8" s="1"/>
  <c r="U107" i="5"/>
  <c r="U107" i="8" s="1"/>
  <c r="Q107" i="5"/>
  <c r="Q107" i="8" s="1"/>
  <c r="X104" i="5"/>
  <c r="X104" i="8" s="1"/>
  <c r="H104" i="5"/>
  <c r="H104" i="8" s="1"/>
  <c r="U103" i="5"/>
  <c r="U103" i="8" s="1"/>
  <c r="Q103" i="5"/>
  <c r="Q103" i="8" s="1"/>
  <c r="H100" i="5"/>
  <c r="H100" i="8" s="1"/>
  <c r="Q99" i="5"/>
  <c r="Q99" i="8" s="1"/>
  <c r="T96" i="5"/>
  <c r="T96" i="8" s="1"/>
  <c r="D96" i="5"/>
  <c r="D96" i="8"/>
  <c r="U95" i="5"/>
  <c r="U95" i="8" s="1"/>
  <c r="X92" i="5"/>
  <c r="X92" i="8" s="1"/>
  <c r="H92" i="5"/>
  <c r="H92" i="8" s="1"/>
  <c r="Q91" i="5"/>
  <c r="Q91" i="8" s="1"/>
  <c r="Y120" i="4"/>
  <c r="Y105" i="5" s="1"/>
  <c r="Y105" i="8" s="1"/>
  <c r="I120" i="4"/>
  <c r="I113" i="5"/>
  <c r="I113" i="8" s="1"/>
  <c r="L120" i="4"/>
  <c r="S112" i="5"/>
  <c r="S112" i="8" s="1"/>
  <c r="F100" i="5"/>
  <c r="F100" i="8" s="1"/>
  <c r="K97" i="5"/>
  <c r="K97" i="8" s="1"/>
  <c r="K103" i="5"/>
  <c r="K103" i="8"/>
  <c r="K101" i="5"/>
  <c r="K101" i="8" s="1"/>
  <c r="K95" i="5"/>
  <c r="K95" i="8" s="1"/>
  <c r="K92" i="8"/>
  <c r="K89" i="5"/>
  <c r="K89" i="8" s="1"/>
  <c r="K105" i="5"/>
  <c r="K105" i="8" s="1"/>
  <c r="K102" i="5"/>
  <c r="K102" i="8" s="1"/>
  <c r="K96" i="5"/>
  <c r="K96" i="8" s="1"/>
  <c r="F116" i="5"/>
  <c r="F116" i="8" s="1"/>
  <c r="F109" i="5"/>
  <c r="F109" i="8"/>
  <c r="F95" i="5"/>
  <c r="F95" i="8" s="1"/>
  <c r="F93" i="5"/>
  <c r="F93" i="8" s="1"/>
  <c r="F101" i="5"/>
  <c r="F101" i="8" s="1"/>
  <c r="F102" i="5"/>
  <c r="F102" i="8" s="1"/>
  <c r="F99" i="5"/>
  <c r="F99" i="8"/>
  <c r="F106" i="5"/>
  <c r="F106" i="8" s="1"/>
  <c r="V99" i="5"/>
  <c r="V99" i="8" s="1"/>
  <c r="V89" i="5"/>
  <c r="V89" i="8" s="1"/>
  <c r="V106" i="5"/>
  <c r="V106" i="8" s="1"/>
  <c r="V92" i="5"/>
  <c r="V92" i="8" s="1"/>
  <c r="V100" i="5"/>
  <c r="V100" i="8" s="1"/>
  <c r="V94" i="5"/>
  <c r="V94" i="8" s="1"/>
  <c r="V107" i="5"/>
  <c r="V107" i="8" s="1"/>
  <c r="V93" i="5"/>
  <c r="V93" i="8" s="1"/>
  <c r="V101" i="5"/>
  <c r="V101" i="8" s="1"/>
  <c r="P97" i="5"/>
  <c r="P97" i="8" s="1"/>
  <c r="P107" i="5"/>
  <c r="P107" i="8" s="1"/>
  <c r="P95" i="5"/>
  <c r="P95" i="8"/>
  <c r="P105" i="5"/>
  <c r="P105" i="8" s="1"/>
  <c r="P104" i="5"/>
  <c r="P104" i="8" s="1"/>
  <c r="P91" i="5"/>
  <c r="P91" i="8" s="1"/>
  <c r="P93" i="5"/>
  <c r="P93" i="8" s="1"/>
  <c r="P92" i="5"/>
  <c r="P92" i="8" s="1"/>
  <c r="P98" i="5"/>
  <c r="P98" i="8"/>
  <c r="O116" i="5"/>
  <c r="O116" i="8" s="1"/>
  <c r="C96" i="5"/>
  <c r="C96" i="8"/>
  <c r="C102" i="5"/>
  <c r="C102" i="8" s="1"/>
  <c r="J118" i="5"/>
  <c r="J118" i="8" s="1"/>
  <c r="Z104" i="5"/>
  <c r="Z104" i="8" s="1"/>
  <c r="Z108" i="5"/>
  <c r="Z108" i="8" s="1"/>
  <c r="Z111" i="5"/>
  <c r="Z111" i="8" s="1"/>
  <c r="Z115" i="5"/>
  <c r="Z115" i="8" s="1"/>
  <c r="Z105" i="5"/>
  <c r="Z105" i="8" s="1"/>
  <c r="Z112" i="5"/>
  <c r="Z112" i="8" s="1"/>
  <c r="Z101" i="5"/>
  <c r="Z101" i="8" s="1"/>
  <c r="Z107" i="5"/>
  <c r="Z107" i="8" s="1"/>
  <c r="Z114" i="5"/>
  <c r="Z114" i="8" s="1"/>
  <c r="Z102" i="5"/>
  <c r="Z102" i="8" s="1"/>
  <c r="Z109" i="5"/>
  <c r="Z109" i="8" s="1"/>
  <c r="Z103" i="5"/>
  <c r="Z103" i="8" s="1"/>
  <c r="Z110" i="5"/>
  <c r="Z110" i="8" s="1"/>
  <c r="Z106" i="5"/>
  <c r="Z106" i="8" s="1"/>
  <c r="Z113" i="5"/>
  <c r="Z113" i="8" s="1"/>
  <c r="C110" i="5"/>
  <c r="C110" i="8" s="1"/>
  <c r="N114" i="5"/>
  <c r="N114" i="8" s="1"/>
  <c r="N115" i="5"/>
  <c r="N115" i="8" s="1"/>
  <c r="N112" i="5"/>
  <c r="N112" i="8" s="1"/>
  <c r="Y90" i="5"/>
  <c r="Y90" i="8"/>
  <c r="Y92" i="5"/>
  <c r="Y92" i="8" s="1"/>
  <c r="Y104" i="5"/>
  <c r="Y104" i="8"/>
  <c r="Y89" i="5"/>
  <c r="Y89" i="8" s="1"/>
  <c r="Y97" i="5"/>
  <c r="Y97" i="8" s="1"/>
  <c r="Y103" i="5"/>
  <c r="Y103" i="8" s="1"/>
  <c r="I100" i="5"/>
  <c r="I100" i="8" s="1"/>
  <c r="I90" i="5"/>
  <c r="I90" i="8" s="1"/>
  <c r="I104" i="5"/>
  <c r="I104" i="8" s="1"/>
  <c r="I97" i="5"/>
  <c r="I97" i="8"/>
  <c r="I103" i="5"/>
  <c r="I103" i="8" s="1"/>
  <c r="L95" i="5"/>
  <c r="L95" i="8" s="1"/>
  <c r="L98" i="5"/>
  <c r="L98" i="8"/>
  <c r="L89" i="5"/>
  <c r="L89" i="8"/>
  <c r="L112" i="5"/>
  <c r="L112" i="8" s="1"/>
  <c r="K117" i="5"/>
  <c r="K117" i="8" s="1"/>
  <c r="S95" i="5"/>
  <c r="S95" i="8" s="1"/>
  <c r="S101" i="5"/>
  <c r="S101" i="8" s="1"/>
  <c r="N93" i="5"/>
  <c r="N93" i="8"/>
  <c r="N92" i="5"/>
  <c r="N92" i="8" s="1"/>
  <c r="N106" i="5"/>
  <c r="N106" i="8" s="1"/>
  <c r="W92" i="5"/>
  <c r="W92" i="8"/>
  <c r="W104" i="5"/>
  <c r="W104" i="8" s="1"/>
  <c r="W98" i="5"/>
  <c r="W98" i="8" s="1"/>
  <c r="C104" i="5"/>
  <c r="C104" i="8" s="1"/>
  <c r="C97" i="5"/>
  <c r="C97" i="8" s="1"/>
  <c r="R114" i="5"/>
  <c r="R114" i="8" s="1"/>
  <c r="R111" i="5"/>
  <c r="R111" i="8" s="1"/>
  <c r="R109" i="5"/>
  <c r="R109" i="8" s="1"/>
  <c r="R115" i="5"/>
  <c r="R115" i="8" s="1"/>
  <c r="K116" i="5"/>
  <c r="K116" i="8" s="1"/>
  <c r="D108" i="5"/>
  <c r="D108" i="8" s="1"/>
  <c r="D115" i="5"/>
  <c r="D115" i="8" s="1"/>
  <c r="E116" i="5"/>
  <c r="E116" i="8" s="1"/>
  <c r="E113" i="5"/>
  <c r="E113" i="8" s="1"/>
  <c r="G111" i="5"/>
  <c r="G111" i="8" s="1"/>
  <c r="J111" i="5"/>
  <c r="J111" i="8" s="1"/>
  <c r="L118" i="5"/>
  <c r="L118" i="8" s="1"/>
  <c r="L109" i="5"/>
  <c r="L109" i="8" s="1"/>
  <c r="P113" i="5"/>
  <c r="P113" i="8" s="1"/>
  <c r="S111" i="5"/>
  <c r="S111" i="8" s="1"/>
  <c r="T115" i="5"/>
  <c r="T115" i="8" s="1"/>
  <c r="U115" i="5"/>
  <c r="U115" i="8" s="1"/>
  <c r="N113" i="5"/>
  <c r="N113" i="8" s="1"/>
  <c r="B108" i="5"/>
  <c r="B108" i="8" s="1"/>
  <c r="C113" i="5"/>
  <c r="C113" i="8" s="1"/>
  <c r="D118" i="5"/>
  <c r="D118" i="8" s="1"/>
  <c r="D111" i="5"/>
  <c r="D111" i="8" s="1"/>
  <c r="I111" i="5"/>
  <c r="I111" i="8" s="1"/>
  <c r="L117" i="5"/>
  <c r="L117" i="8" s="1"/>
  <c r="M108" i="5"/>
  <c r="M108" i="8" s="1"/>
  <c r="M115" i="5"/>
  <c r="M115" i="8" s="1"/>
  <c r="O118" i="5"/>
  <c r="O118" i="8" s="1"/>
  <c r="S110" i="5"/>
  <c r="S110" i="8" s="1"/>
  <c r="U118" i="5"/>
  <c r="U118" i="8" s="1"/>
  <c r="B114" i="5"/>
  <c r="B114" i="8" s="1"/>
  <c r="C108" i="5"/>
  <c r="C108" i="8" s="1"/>
  <c r="H114" i="5"/>
  <c r="H114" i="8" s="1"/>
  <c r="I118" i="5"/>
  <c r="I118" i="8" s="1"/>
  <c r="K109" i="5"/>
  <c r="K109" i="8" s="1"/>
  <c r="P115" i="5"/>
  <c r="P115" i="8" s="1"/>
  <c r="S117" i="5"/>
  <c r="S117" i="8" s="1"/>
  <c r="X108" i="5"/>
  <c r="X108" i="8" s="1"/>
  <c r="Y111" i="5"/>
  <c r="Y111" i="8" s="1"/>
  <c r="C118" i="5"/>
  <c r="C118" i="8" s="1"/>
  <c r="C115" i="5"/>
  <c r="C115" i="8" s="1"/>
  <c r="C111" i="5"/>
  <c r="C111" i="8" s="1"/>
  <c r="E117" i="5"/>
  <c r="E117" i="8" s="1"/>
  <c r="E114" i="5"/>
  <c r="E114" i="8" s="1"/>
  <c r="G108" i="5"/>
  <c r="G108" i="8" s="1"/>
  <c r="I114" i="5"/>
  <c r="I114" i="8" s="1"/>
  <c r="J115" i="5"/>
  <c r="J115" i="8" s="1"/>
  <c r="J112" i="5"/>
  <c r="J112" i="8" s="1"/>
  <c r="M113" i="5"/>
  <c r="M113" i="8" s="1"/>
  <c r="P110" i="5"/>
  <c r="P110" i="8" s="1"/>
  <c r="V112" i="5"/>
  <c r="V112" i="8" s="1"/>
  <c r="W108" i="5"/>
  <c r="W108" i="8" s="1"/>
  <c r="W115" i="5"/>
  <c r="W115" i="8" s="1"/>
  <c r="X115" i="5"/>
  <c r="X115" i="8" s="1"/>
  <c r="Q117" i="5"/>
  <c r="Q117" i="8" s="1"/>
  <c r="Q113" i="5"/>
  <c r="Q113" i="8" s="1"/>
  <c r="Q109" i="5"/>
  <c r="Q109" i="8" s="1"/>
  <c r="T117" i="5"/>
  <c r="T117" i="8" s="1"/>
  <c r="W110" i="5"/>
  <c r="W110" i="8" s="1"/>
  <c r="X110" i="5"/>
  <c r="X110" i="8" s="1"/>
  <c r="Y113" i="5"/>
  <c r="Y113" i="8" s="1"/>
  <c r="O115" i="5"/>
  <c r="O115" i="8" s="1"/>
  <c r="O111" i="5"/>
  <c r="O111" i="8" s="1"/>
  <c r="Q116" i="5"/>
  <c r="Q116" i="8" s="1"/>
  <c r="N116" i="5"/>
  <c r="N116" i="8" s="1"/>
  <c r="S108" i="5"/>
  <c r="S108" i="8" s="1"/>
  <c r="U109" i="5"/>
  <c r="U109" i="8" s="1"/>
  <c r="V117" i="5"/>
  <c r="V117" i="8" s="1"/>
  <c r="V110" i="5"/>
  <c r="V110" i="8" s="1"/>
  <c r="W113" i="5"/>
  <c r="W113" i="8" s="1"/>
  <c r="X109" i="5"/>
  <c r="X109" i="8" s="1"/>
  <c r="Y112" i="5"/>
  <c r="Y112" i="8" s="1"/>
  <c r="Z118" i="5"/>
  <c r="Z118" i="8" s="1"/>
  <c r="H106" i="5"/>
  <c r="H106" i="8" s="1"/>
  <c r="H99" i="5"/>
  <c r="H99" i="8" s="1"/>
  <c r="H105" i="5"/>
  <c r="H105" i="8" s="1"/>
  <c r="H93" i="5"/>
  <c r="H93" i="8" s="1"/>
  <c r="H91" i="5"/>
  <c r="H91" i="8" s="1"/>
  <c r="Y91" i="5"/>
  <c r="Y91" i="8" s="1"/>
  <c r="T103" i="5"/>
  <c r="T103" i="8"/>
  <c r="T97" i="5"/>
  <c r="T97" i="8" s="1"/>
  <c r="T95" i="5"/>
  <c r="T95" i="8" s="1"/>
  <c r="T107" i="5"/>
  <c r="T107" i="8" s="1"/>
  <c r="X99" i="5"/>
  <c r="X99" i="8" s="1"/>
  <c r="I99" i="5"/>
  <c r="I99" i="8" s="1"/>
  <c r="Y93" i="5"/>
  <c r="Y93" i="8" s="1"/>
  <c r="L119" i="5"/>
  <c r="L119" i="8" s="1"/>
  <c r="L103" i="5"/>
  <c r="L103" i="8" s="1"/>
  <c r="L101" i="5"/>
  <c r="L101" i="8" s="1"/>
  <c r="L107" i="5"/>
  <c r="L107" i="8" s="1"/>
  <c r="L97" i="5"/>
  <c r="L97" i="8" s="1"/>
  <c r="L96" i="5"/>
  <c r="L96" i="8" s="1"/>
  <c r="I92" i="5"/>
  <c r="I92" i="8" s="1"/>
  <c r="I98" i="5"/>
  <c r="I98" i="8" s="1"/>
  <c r="I106" i="5"/>
  <c r="I106" i="8" s="1"/>
  <c r="I91" i="5"/>
  <c r="I91" i="8" s="1"/>
  <c r="L90" i="5"/>
  <c r="L90" i="8" s="1"/>
  <c r="I105" i="5"/>
  <c r="I105" i="8" s="1"/>
  <c r="Y119" i="5"/>
  <c r="Y119" i="8" s="1"/>
  <c r="Y98" i="5"/>
  <c r="Y98" i="8" s="1"/>
  <c r="Y107" i="5"/>
  <c r="Y107" i="8" s="1"/>
  <c r="Y100" i="5"/>
  <c r="Y100" i="8" s="1"/>
  <c r="Y96" i="5"/>
  <c r="Y96" i="8" s="1"/>
  <c r="Y106" i="5"/>
  <c r="Y106" i="8" s="1"/>
  <c r="Y99" i="5"/>
  <c r="Y99" i="8" s="1"/>
  <c r="L94" i="5"/>
  <c r="L94" i="8" s="1"/>
  <c r="L102" i="5"/>
  <c r="L102" i="8" s="1"/>
  <c r="AA60" i="8" l="1"/>
  <c r="AA28" i="8"/>
  <c r="AA56" i="8"/>
  <c r="AA40" i="8"/>
  <c r="AA13" i="8"/>
  <c r="AA53" i="8"/>
  <c r="AA61" i="8"/>
  <c r="AA27" i="8"/>
  <c r="AA49" i="8"/>
  <c r="AA29" i="8"/>
  <c r="AA57" i="8"/>
  <c r="AA76" i="8"/>
  <c r="AA71" i="8"/>
  <c r="AA59" i="8"/>
  <c r="AA65" i="8"/>
  <c r="AA69" i="8"/>
  <c r="AA32" i="8"/>
  <c r="AA62" i="8"/>
  <c r="AA64" i="8"/>
  <c r="AA78" i="8"/>
  <c r="AA83" i="8"/>
  <c r="AA8" i="8"/>
  <c r="AA77" i="8"/>
  <c r="AD6" i="8"/>
  <c r="AE6" i="8" s="1"/>
  <c r="C93" i="5"/>
  <c r="C93" i="8" s="1"/>
  <c r="N97" i="5"/>
  <c r="N97" i="8" s="1"/>
  <c r="K120" i="5"/>
  <c r="K120" i="8" s="1"/>
  <c r="X120" i="5"/>
  <c r="X120" i="8" s="1"/>
  <c r="F91" i="5"/>
  <c r="F91" i="8" s="1"/>
  <c r="AA10" i="8"/>
  <c r="AA23" i="8"/>
  <c r="AA42" i="8"/>
  <c r="AA58" i="8"/>
  <c r="AA45" i="8"/>
  <c r="AD52" i="8"/>
  <c r="AE52" i="8" s="1"/>
  <c r="AD44" i="8"/>
  <c r="AE44" i="8" s="1"/>
  <c r="AA39" i="8"/>
  <c r="AD36" i="8"/>
  <c r="AE36" i="8" s="1"/>
  <c r="AA18" i="8"/>
  <c r="AA34" i="8"/>
  <c r="AA44" i="8"/>
  <c r="AA72" i="8"/>
  <c r="AD78" i="8"/>
  <c r="AE78" i="8" s="1"/>
  <c r="AD62" i="8"/>
  <c r="AE62" i="8" s="1"/>
  <c r="AA11" i="8"/>
  <c r="AA19" i="8"/>
  <c r="AA38" i="8"/>
  <c r="AA46" i="8"/>
  <c r="AA16" i="8"/>
  <c r="AD86" i="8"/>
  <c r="AE86" i="8" s="1"/>
  <c r="AA74" i="8"/>
  <c r="AD70" i="8"/>
  <c r="AE70" i="8" s="1"/>
  <c r="AA63" i="8"/>
  <c r="AD54" i="8"/>
  <c r="AE54" i="8" s="1"/>
  <c r="AA51" i="8"/>
  <c r="AA47" i="8"/>
  <c r="AD38" i="8"/>
  <c r="AE38" i="8" s="1"/>
  <c r="AD30" i="8"/>
  <c r="AE30" i="8" s="1"/>
  <c r="AA3" i="8"/>
  <c r="AA14" i="8"/>
  <c r="AA22" i="8"/>
  <c r="AA30" i="8"/>
  <c r="AA43" i="8"/>
  <c r="AA66" i="8"/>
  <c r="AA24" i="8"/>
  <c r="AA48" i="8"/>
  <c r="AA2" i="8"/>
  <c r="AA12" i="8"/>
  <c r="AA82" i="8"/>
  <c r="AA55" i="8"/>
  <c r="AD28" i="8"/>
  <c r="AE28" i="8" s="1"/>
  <c r="AA21" i="8"/>
  <c r="AA6" i="8"/>
  <c r="AA26" i="8"/>
  <c r="AA54" i="8"/>
  <c r="AA36" i="8"/>
  <c r="AA52" i="8"/>
  <c r="AA75" i="8"/>
  <c r="AA4" i="8"/>
  <c r="AA20" i="8"/>
  <c r="AA31" i="8"/>
  <c r="AA79" i="8"/>
  <c r="AD76" i="8"/>
  <c r="AE76" i="8" s="1"/>
  <c r="AA73" i="8"/>
  <c r="AA68" i="8"/>
  <c r="AA67" i="8"/>
  <c r="AD22" i="8"/>
  <c r="AE22" i="8" s="1"/>
  <c r="AD20" i="8"/>
  <c r="AE20" i="8" s="1"/>
  <c r="AA7" i="8"/>
  <c r="AA15" i="8"/>
  <c r="AA50" i="8"/>
  <c r="AA70" i="8"/>
  <c r="AA81" i="8"/>
  <c r="AA80" i="8"/>
  <c r="AD46" i="8"/>
  <c r="AE46" i="8" s="1"/>
  <c r="AA35" i="8"/>
  <c r="AA17" i="8"/>
  <c r="AA84" i="8"/>
  <c r="AA102" i="8"/>
  <c r="AC102" i="8" s="1"/>
  <c r="AD102" i="8" s="1"/>
  <c r="AE102" i="8" s="1"/>
  <c r="AA92" i="8"/>
  <c r="AC92" i="8" s="1"/>
  <c r="AD92" i="8" s="1"/>
  <c r="AE92" i="8" s="1"/>
  <c r="AA101" i="8"/>
  <c r="AC101" i="8" s="1"/>
  <c r="AD101" i="8" s="1"/>
  <c r="AE101" i="8" s="1"/>
  <c r="AA87" i="8"/>
  <c r="AD4" i="8"/>
  <c r="AE4" i="8" s="1"/>
  <c r="AA118" i="8"/>
  <c r="AC118" i="8" s="1"/>
  <c r="AD118" i="8" s="1"/>
  <c r="AE118" i="8" s="1"/>
  <c r="AA109" i="8"/>
  <c r="AC109" i="8" s="1"/>
  <c r="AD109" i="8" s="1"/>
  <c r="AE109" i="8" s="1"/>
  <c r="AA115" i="8"/>
  <c r="AC115" i="8" s="1"/>
  <c r="AD115" i="8" s="1"/>
  <c r="AE115" i="8" s="1"/>
  <c r="AA116" i="8"/>
  <c r="AC116" i="8" s="1"/>
  <c r="AD116" i="8" s="1"/>
  <c r="AE116" i="8" s="1"/>
  <c r="AA110" i="8"/>
  <c r="AC110" i="8" s="1"/>
  <c r="AD110" i="8" s="1"/>
  <c r="AE110" i="8" s="1"/>
  <c r="AA119" i="8"/>
  <c r="AC119" i="8" s="1"/>
  <c r="AA108" i="8"/>
  <c r="AC108" i="8" s="1"/>
  <c r="AD108" i="8" s="1"/>
  <c r="AE108" i="8" s="1"/>
  <c r="AA113" i="8"/>
  <c r="AC113" i="8" s="1"/>
  <c r="AD113" i="8" s="1"/>
  <c r="AE113" i="8" s="1"/>
  <c r="AA120" i="8"/>
  <c r="AC120" i="8" s="1"/>
  <c r="AA107" i="8"/>
  <c r="AC107" i="8" s="1"/>
  <c r="AD107" i="8" s="1"/>
  <c r="AE107" i="8" s="1"/>
  <c r="AA112" i="8"/>
  <c r="AC112" i="8" s="1"/>
  <c r="AD112" i="8" s="1"/>
  <c r="AE112" i="8" s="1"/>
  <c r="AA117" i="8"/>
  <c r="AC117" i="8" s="1"/>
  <c r="AD117" i="8" s="1"/>
  <c r="AE117" i="8" s="1"/>
  <c r="AA94" i="8"/>
  <c r="AC94" i="8" s="1"/>
  <c r="AD94" i="8" s="1"/>
  <c r="AE94" i="8" s="1"/>
  <c r="AA114" i="8"/>
  <c r="AC114" i="8" s="1"/>
  <c r="AD114" i="8" s="1"/>
  <c r="AE114" i="8" s="1"/>
  <c r="AA111" i="8"/>
  <c r="AC111" i="8" s="1"/>
  <c r="AD111" i="8" s="1"/>
  <c r="AE111" i="8" s="1"/>
  <c r="AA88" i="8"/>
  <c r="AA86" i="8"/>
  <c r="AA85" i="8"/>
  <c r="B103" i="5"/>
  <c r="B103" i="8" s="1"/>
  <c r="AA103" i="8" s="1"/>
  <c r="AC103" i="8" s="1"/>
  <c r="AD103" i="8" s="1"/>
  <c r="AE103" i="8" s="1"/>
  <c r="Z120" i="8"/>
  <c r="Z119" i="5"/>
  <c r="Z119" i="8" s="1"/>
  <c r="X97" i="5"/>
  <c r="X97" i="8" s="1"/>
  <c r="AA97" i="8" s="1"/>
  <c r="AC97" i="8" s="1"/>
  <c r="AD97" i="8" s="1"/>
  <c r="AE97" i="8" s="1"/>
  <c r="X91" i="5"/>
  <c r="X91" i="8" s="1"/>
  <c r="X105" i="5"/>
  <c r="X105" i="8" s="1"/>
  <c r="AA105" i="8" s="1"/>
  <c r="AC105" i="8" s="1"/>
  <c r="AD105" i="8" s="1"/>
  <c r="AE105" i="8" s="1"/>
  <c r="N100" i="5"/>
  <c r="N100" i="8" s="1"/>
  <c r="AA100" i="8" s="1"/>
  <c r="AC100" i="8" s="1"/>
  <c r="AD100" i="8" s="1"/>
  <c r="AE100" i="8" s="1"/>
  <c r="N89" i="5"/>
  <c r="N89" i="8" s="1"/>
  <c r="AA89" i="8" s="1"/>
  <c r="AC89" i="8" s="1"/>
  <c r="AD89" i="8" s="1"/>
  <c r="AE89" i="8" s="1"/>
  <c r="N99" i="5"/>
  <c r="N99" i="8" s="1"/>
  <c r="N91" i="5"/>
  <c r="N91" i="8" s="1"/>
  <c r="N98" i="5"/>
  <c r="N98" i="8" s="1"/>
  <c r="AA98" i="8" s="1"/>
  <c r="AC98" i="8" s="1"/>
  <c r="AD98" i="8" s="1"/>
  <c r="AE98" i="8" s="1"/>
  <c r="N104" i="5"/>
  <c r="N104" i="8" s="1"/>
  <c r="AA104" i="8" s="1"/>
  <c r="AC104" i="8" s="1"/>
  <c r="AD104" i="8" s="1"/>
  <c r="AE104" i="8" s="1"/>
  <c r="C95" i="5"/>
  <c r="C95" i="8" s="1"/>
  <c r="AA95" i="8" s="1"/>
  <c r="AC95" i="8" s="1"/>
  <c r="AD95" i="8" s="1"/>
  <c r="AE95" i="8" s="1"/>
  <c r="C106" i="5"/>
  <c r="C106" i="8" s="1"/>
  <c r="AA106" i="8" s="1"/>
  <c r="AC106" i="8" s="1"/>
  <c r="AD106" i="8" s="1"/>
  <c r="AE106" i="8" s="1"/>
  <c r="C90" i="5"/>
  <c r="C90" i="8" s="1"/>
  <c r="AA90" i="8" s="1"/>
  <c r="AC90" i="8" s="1"/>
  <c r="AD90" i="8" s="1"/>
  <c r="AE90" i="8" s="1"/>
  <c r="O96" i="5"/>
  <c r="O96" i="8" s="1"/>
  <c r="AA96" i="8" s="1"/>
  <c r="AC96" i="8" s="1"/>
  <c r="AD96" i="8" s="1"/>
  <c r="AE96" i="8" s="1"/>
  <c r="B93" i="5"/>
  <c r="B93" i="8" s="1"/>
  <c r="AA93" i="8" s="1"/>
  <c r="AC93" i="8" s="1"/>
  <c r="AD93" i="8" s="1"/>
  <c r="AE93" i="8" s="1"/>
  <c r="G99" i="5"/>
  <c r="G99" i="8" s="1"/>
  <c r="AA99" i="8" l="1"/>
  <c r="AC99" i="8" s="1"/>
  <c r="AD99" i="8" s="1"/>
  <c r="AE99" i="8" s="1"/>
  <c r="AA91" i="8"/>
  <c r="AC91" i="8" s="1"/>
  <c r="AD91" i="8" s="1"/>
  <c r="AE91" i="8" s="1"/>
  <c r="AD119" i="8"/>
  <c r="AE119" i="8" s="1"/>
  <c r="AD120" i="8"/>
  <c r="AE120" i="8" s="1"/>
</calcChain>
</file>

<file path=xl/comments1.xml><?xml version="1.0" encoding="utf-8"?>
<comments xmlns="http://schemas.openxmlformats.org/spreadsheetml/2006/main">
  <authors>
    <author/>
  </authors>
  <commentList>
    <comment ref="B1" authorId="0" shapeId="0">
      <text>
        <r>
          <rPr>
            <b/>
            <sz val="8"/>
            <color indexed="8"/>
            <rFont val="Tahoma"/>
            <family val="2"/>
          </rPr>
          <t>Direct from Worldbank:
ICO, Other mild Arabica</t>
        </r>
      </text>
    </comment>
    <comment ref="C1" authorId="0" shapeId="0">
      <text>
        <r>
          <rPr>
            <b/>
            <sz val="8"/>
            <color indexed="8"/>
            <rFont val="Tahoma"/>
            <family val="2"/>
          </rPr>
          <t xml:space="preserve">Direct from Worldbank:
ICO daily price.
</t>
        </r>
      </text>
    </comment>
    <comment ref="D1" authorId="0" shapeId="0">
      <text>
        <r>
          <rPr>
            <b/>
            <sz val="8"/>
            <color indexed="8"/>
            <rFont val="Tahoma"/>
            <family val="2"/>
          </rPr>
          <t>Direct from Worldbank:; 3-auctions average.</t>
        </r>
      </text>
    </comment>
    <comment ref="E1" authorId="0" shapeId="0">
      <text>
        <r>
          <rPr>
            <b/>
            <sz val="8"/>
            <color indexed="8"/>
            <rFont val="Tahoma"/>
            <family val="2"/>
          </rPr>
          <t>Direct from Worldbank:;
Thai 5%</t>
        </r>
      </text>
    </comment>
    <comment ref="F1" authorId="0" shapeId="0">
      <text>
        <r>
          <rPr>
            <b/>
            <sz val="8"/>
            <color indexed="8"/>
            <rFont val="Tahoma"/>
            <family val="2"/>
          </rPr>
          <t xml:space="preserve">Direct from World Bank.
Canadian no.1 western red spring.
</t>
        </r>
      </text>
    </comment>
    <comment ref="G1" authorId="0" shapeId="0">
      <text>
        <r>
          <rPr>
            <b/>
            <sz val="8"/>
            <color indexed="8"/>
            <rFont val="Tahoma"/>
            <family val="2"/>
          </rPr>
          <t>Direct from Worldbank:.
no.2 Yellow f.o.b. US Golf port.</t>
        </r>
      </text>
    </comment>
    <comment ref="H1" authorId="0" shapeId="0">
      <text>
        <r>
          <rPr>
            <b/>
            <sz val="8"/>
            <color indexed="8"/>
            <rFont val="Tahoma"/>
            <family val="2"/>
          </rPr>
          <t>Direct from Worldbank:
ISA daily price, f.o.b. Caribbean ports.</t>
        </r>
      </text>
    </comment>
    <comment ref="I1" authorId="0" shapeId="0">
      <text>
        <r>
          <rPr>
            <b/>
            <sz val="8"/>
            <color indexed="8"/>
            <rFont val="Tahoma"/>
            <family val="2"/>
          </rPr>
          <t xml:space="preserve">IMF - Commodity Price Tables PBEEF
¢/LB
</t>
        </r>
      </text>
    </comment>
    <comment ref="J1" authorId="0" shapeId="0">
      <text>
        <r>
          <rPr>
            <b/>
            <sz val="8"/>
            <color indexed="8"/>
            <rFont val="Tahoma"/>
            <family val="2"/>
          </rPr>
          <t>Direct from Worldbank:
New Zealand, frozen whole carcasses, wholesale price.</t>
        </r>
      </text>
    </comment>
    <comment ref="K1" authorId="0" shapeId="0">
      <text>
        <r>
          <rPr>
            <b/>
            <sz val="8"/>
            <color indexed="8"/>
            <rFont val="Tahoma"/>
            <family val="2"/>
          </rPr>
          <t>Direct from World Bank.
US import price, central &amp; south American.</t>
        </r>
      </text>
    </comment>
    <comment ref="L1" authorId="0" shapeId="0">
      <text>
        <r>
          <rPr>
            <b/>
            <sz val="8"/>
            <color rgb="FF000000"/>
            <rFont val="Tahoma"/>
            <family val="2"/>
          </rPr>
          <t xml:space="preserve">Direct from World Bank. 
</t>
        </r>
        <r>
          <rPr>
            <b/>
            <sz val="8"/>
            <color rgb="FF000000"/>
            <rFont val="Tahoma"/>
            <family val="2"/>
          </rPr>
          <t>Malaysian, c.i.f. NW Europe.</t>
        </r>
      </text>
    </comment>
    <comment ref="M1" authorId="0" shapeId="0">
      <text>
        <r>
          <rPr>
            <b/>
            <sz val="8"/>
            <color indexed="8"/>
            <rFont val="Tahoma"/>
            <family val="2"/>
          </rPr>
          <t>Direct from World Bank.
Cotton, A-Index</t>
        </r>
      </text>
    </comment>
    <comment ref="N1" authorId="0" shapeId="0">
      <text>
        <r>
          <rPr>
            <b/>
            <sz val="8"/>
            <color indexed="8"/>
            <rFont val="Tahoma"/>
            <family val="2"/>
          </rPr>
          <t>Direct from Worldbank:
Raw White, D, f.o.b. Chittagong.
From 2004: updates from FAO: F.O.B. Mongla, at sight (Friday closing price); Bangladesh Jute Mills Corporation - The Public Ledger</t>
        </r>
      </text>
    </comment>
    <comment ref="O1" authorId="0" shapeId="0">
      <text>
        <r>
          <rPr>
            <b/>
            <sz val="8"/>
            <color indexed="8"/>
            <rFont val="Tahoma"/>
            <family val="2"/>
          </rPr>
          <t>IMF - Commodity Price Tables PWOOLC
¢/Kg</t>
        </r>
      </text>
    </comment>
    <comment ref="P1" authorId="0" shapeId="0">
      <text>
        <r>
          <rPr>
            <b/>
            <sz val="8"/>
            <color indexed="8"/>
            <rFont val="Tahoma"/>
            <family val="2"/>
          </rPr>
          <t>IMF - Commodity Price Tables PHIDE
¢/LB</t>
        </r>
      </text>
    </comment>
    <comment ref="Q1" authorId="0" shapeId="0">
      <text>
        <r>
          <rPr>
            <b/>
            <sz val="8"/>
            <color indexed="8"/>
            <rFont val="Tahoma"/>
            <family val="2"/>
          </rPr>
          <t>Direct from Worldbank:
US import unit values unmanufactured leafes.</t>
        </r>
      </text>
    </comment>
    <comment ref="R1" authorId="0" shapeId="0">
      <text>
        <r>
          <rPr>
            <b/>
            <sz val="8"/>
            <color indexed="8"/>
            <rFont val="Tahoma"/>
            <family val="2"/>
          </rPr>
          <t>Direct from Worldbank:
RSS no.1, RTA spot New York.</t>
        </r>
      </text>
    </comment>
    <comment ref="S1" authorId="0" shapeId="0">
      <text>
        <r>
          <rPr>
            <b/>
            <sz val="8"/>
            <color indexed="8"/>
            <rFont val="Tahoma"/>
            <family val="2"/>
          </rPr>
          <t xml:space="preserve">OECD International Trade Statistics by Commodity, UK Import Unit Values in US$/mt; SITC2482.
</t>
        </r>
      </text>
    </comment>
    <comment ref="T1" authorId="0" shapeId="0">
      <text>
        <r>
          <rPr>
            <b/>
            <sz val="8"/>
            <color indexed="8"/>
            <rFont val="Tahoma"/>
            <family val="2"/>
          </rPr>
          <t>Direct from Worldbank:
LME Grade A.</t>
        </r>
      </text>
    </comment>
    <comment ref="U1" authorId="0" shapeId="0">
      <text>
        <r>
          <rPr>
            <b/>
            <sz val="8"/>
            <color indexed="8"/>
            <rFont val="Tahoma"/>
            <family val="2"/>
          </rPr>
          <t>Direct from World Bank.
LME</t>
        </r>
      </text>
    </comment>
    <comment ref="V1" authorId="0" shapeId="0">
      <text>
        <r>
          <rPr>
            <b/>
            <sz val="8"/>
            <color indexed="8"/>
            <rFont val="Tahoma"/>
            <family val="2"/>
          </rPr>
          <t>Direct from Worldbank:
LME settlement price.</t>
        </r>
      </text>
    </comment>
    <comment ref="W1" authorId="0" shapeId="0">
      <text>
        <r>
          <rPr>
            <b/>
            <sz val="8"/>
            <color indexed="8"/>
            <rFont val="Tahoma"/>
            <family val="2"/>
          </rPr>
          <t>Direct from Worldbank:
Handy &amp; Harman,
New York</t>
        </r>
      </text>
    </comment>
    <comment ref="X1" authorId="0" shapeId="0">
      <text>
        <r>
          <rPr>
            <b/>
            <sz val="8"/>
            <color indexed="8"/>
            <rFont val="Tahoma"/>
            <family val="2"/>
          </rPr>
          <t xml:space="preserve">Direct from Worldbank:
LME Settlement price.
</t>
        </r>
      </text>
    </comment>
    <comment ref="Y1" authorId="0" shapeId="0">
      <text>
        <r>
          <rPr>
            <b/>
            <sz val="8"/>
            <color indexed="8"/>
            <rFont val="Tahoma"/>
            <family val="2"/>
          </rPr>
          <t xml:space="preserve">Direct from Worldbank:
LME </t>
        </r>
      </text>
    </comment>
    <comment ref="Z1" authorId="0" shapeId="0">
      <text>
        <r>
          <rPr>
            <b/>
            <sz val="8"/>
            <color indexed="8"/>
            <rFont val="Tahoma"/>
            <family val="2"/>
          </rPr>
          <t xml:space="preserve"> Direct from Worldbank.
</t>
        </r>
      </text>
    </comment>
    <comment ref="S106" authorId="0" shapeId="0">
      <text>
        <r>
          <rPr>
            <b/>
            <sz val="8"/>
            <color indexed="8"/>
            <rFont val="Tahoma"/>
            <family val="2"/>
          </rPr>
          <t>Reconstructed values from UK Forestry Commission data.</t>
        </r>
      </text>
    </comment>
    <comment ref="Z106" authorId="0" shapeId="0">
      <text>
        <r>
          <rPr>
            <b/>
            <sz val="8"/>
            <color indexed="8"/>
            <rFont val="Tahoma"/>
            <family val="2"/>
            <charset val="1"/>
          </rPr>
          <t>MUV05 from rebased MUV series in 'historical data' pinksheet excel  file on prospects website.</t>
        </r>
      </text>
    </comment>
    <comment ref="S107" authorId="0" shapeId="0">
      <text>
        <r>
          <rPr>
            <b/>
            <sz val="8"/>
            <color rgb="FF000000"/>
            <rFont val="Tahoma"/>
            <family val="2"/>
          </rPr>
          <t>Reconstructed values from UK Forestry Commission data.</t>
        </r>
      </text>
    </comment>
    <comment ref="Z107" authorId="0" shapeId="0">
      <text>
        <r>
          <rPr>
            <b/>
            <sz val="8"/>
            <color indexed="8"/>
            <rFont val="Tahoma"/>
            <family val="2"/>
          </rPr>
          <t>MUV05 from rebased MUV series in 'historical data' pinksheet excel  file on prospects website.</t>
        </r>
      </text>
    </comment>
    <comment ref="B108" authorId="0" shapeId="0">
      <text>
        <r>
          <rPr>
            <b/>
            <sz val="8"/>
            <color indexed="8"/>
            <rFont val="Tahoma"/>
            <family val="2"/>
          </rPr>
          <t>Pinksheet June 2008, Ico other mild Arabica</t>
        </r>
      </text>
    </comment>
    <comment ref="C108" authorId="0" shapeId="0">
      <text>
        <r>
          <rPr>
            <b/>
            <sz val="8"/>
            <color indexed="8"/>
            <rFont val="Tahoma"/>
            <family val="2"/>
          </rPr>
          <t xml:space="preserve">Pinksheet June 2008, </t>
        </r>
      </text>
    </comment>
    <comment ref="D108" authorId="0" shapeId="0">
      <text>
        <r>
          <rPr>
            <b/>
            <sz val="8"/>
            <color indexed="8"/>
            <rFont val="Tahoma"/>
            <family val="2"/>
          </rPr>
          <t>Pinksheet June 2008, Three auctions average.</t>
        </r>
      </text>
    </comment>
    <comment ref="E108" authorId="0" shapeId="0">
      <text>
        <r>
          <rPr>
            <b/>
            <sz val="8"/>
            <color indexed="8"/>
            <rFont val="Tahoma"/>
            <family val="2"/>
          </rPr>
          <t>Pinksheet June 2008, Thai 5%</t>
        </r>
      </text>
    </comment>
    <comment ref="F108" authorId="0" shapeId="0">
      <text>
        <r>
          <rPr>
            <b/>
            <sz val="8"/>
            <color indexed="8"/>
            <rFont val="Tahoma"/>
            <family val="2"/>
          </rPr>
          <t xml:space="preserve">Pinksheet June 2008, Canadian no.1 Western Red Spring (CWRS) </t>
        </r>
      </text>
    </comment>
    <comment ref="G108" authorId="0" shapeId="0">
      <text>
        <r>
          <rPr>
            <b/>
            <sz val="8"/>
            <color indexed="8"/>
            <rFont val="Tahoma"/>
            <family val="2"/>
          </rPr>
          <t>Pinksheet June 2008, US no.2 Yellow</t>
        </r>
      </text>
    </comment>
    <comment ref="H108" authorId="0" shapeId="0">
      <text>
        <r>
          <rPr>
            <b/>
            <sz val="8"/>
            <color indexed="8"/>
            <rFont val="Tahoma"/>
            <family val="2"/>
          </rPr>
          <t>Pinksheet June 2008, ISA daily, world.</t>
        </r>
      </text>
    </comment>
    <comment ref="I108" authorId="0" shapeId="0">
      <text>
        <r>
          <rPr>
            <b/>
            <sz val="8"/>
            <color indexed="8"/>
            <rFont val="Tahoma"/>
            <family val="2"/>
          </rPr>
          <t>PBEEF: IMF Commodity Prices</t>
        </r>
      </text>
    </comment>
    <comment ref="J108" authorId="0" shapeId="0">
      <text>
        <r>
          <rPr>
            <b/>
            <sz val="8"/>
            <color indexed="8"/>
            <rFont val="Tahoma"/>
            <family val="2"/>
          </rPr>
          <t>Direct from World Bank (identical to Meat-Sheep series in Pinksheet).</t>
        </r>
      </text>
    </comment>
    <comment ref="K108" authorId="0" shapeId="0">
      <text>
        <r>
          <rPr>
            <b/>
            <sz val="8"/>
            <color indexed="8"/>
            <rFont val="Tahoma"/>
            <family val="2"/>
          </rPr>
          <t>Pinksheet June 2008,
US import fot</t>
        </r>
      </text>
    </comment>
    <comment ref="L108" authorId="0" shapeId="0">
      <text>
        <r>
          <rPr>
            <b/>
            <sz val="8"/>
            <color rgb="FF000000"/>
            <rFont val="Tahoma"/>
            <family val="2"/>
          </rPr>
          <t xml:space="preserve">Pinksheet June 2008,
</t>
        </r>
        <r>
          <rPr>
            <b/>
            <sz val="8"/>
            <color rgb="FF000000"/>
            <rFont val="Tahoma"/>
            <family val="2"/>
          </rPr>
          <t>Malaysian 5%</t>
        </r>
      </text>
    </comment>
    <comment ref="M108" authorId="0" shapeId="0">
      <text>
        <r>
          <rPr>
            <b/>
            <sz val="8"/>
            <color indexed="8"/>
            <rFont val="Tahoma"/>
            <family val="2"/>
          </rPr>
          <t>Pinksheet June 2008: Cotton-A index</t>
        </r>
      </text>
    </comment>
    <comment ref="O108" authorId="0" shapeId="0">
      <text>
        <r>
          <rPr>
            <b/>
            <sz val="8"/>
            <color indexed="8"/>
            <rFont val="Tahoma"/>
            <family val="2"/>
          </rPr>
          <t>IMF Commodity Prices: PWOOLC</t>
        </r>
      </text>
    </comment>
    <comment ref="P108" authorId="0" shapeId="0">
      <text>
        <r>
          <rPr>
            <b/>
            <sz val="8"/>
            <color rgb="FF000000"/>
            <rFont val="Tahoma"/>
            <family val="2"/>
          </rPr>
          <t>IMF Commodity Prices PHIDES</t>
        </r>
      </text>
    </comment>
    <comment ref="Q108" authorId="0" shapeId="0">
      <text>
        <r>
          <rPr>
            <b/>
            <sz val="8"/>
            <color indexed="8"/>
            <rFont val="Tahoma"/>
            <family val="2"/>
          </rPr>
          <t>Direct from Worldbank. US import Tobacco.</t>
        </r>
      </text>
    </comment>
    <comment ref="R108" authorId="0" shapeId="0">
      <text>
        <r>
          <rPr>
            <b/>
            <sz val="8"/>
            <color indexed="8"/>
            <rFont val="Tahoma"/>
            <family val="2"/>
          </rPr>
          <t>Pinksheet June 2008:
Rubber RSS1/RTA New York / Rubber US</t>
        </r>
      </text>
    </comment>
    <comment ref="S108" authorId="0" shapeId="0">
      <text>
        <r>
          <rPr>
            <b/>
            <sz val="8"/>
            <color rgb="FF000000"/>
            <rFont val="Tahoma"/>
            <family val="2"/>
          </rPr>
          <t>Reconstructed values from UK Forestry Commission data.</t>
        </r>
      </text>
    </comment>
    <comment ref="T108" authorId="0" shapeId="0">
      <text>
        <r>
          <rPr>
            <b/>
            <sz val="8"/>
            <color indexed="8"/>
            <rFont val="Tahoma"/>
            <family val="2"/>
          </rPr>
          <t>Pinksheet, June 2008; LME grade A</t>
        </r>
      </text>
    </comment>
    <comment ref="U108" authorId="0" shapeId="0">
      <text>
        <r>
          <rPr>
            <b/>
            <sz val="8"/>
            <color indexed="8"/>
            <rFont val="Tahoma"/>
            <family val="2"/>
          </rPr>
          <t>Pinksheet June 2008;
LME</t>
        </r>
      </text>
    </comment>
    <comment ref="V108" authorId="0" shapeId="0">
      <text>
        <r>
          <rPr>
            <b/>
            <sz val="8"/>
            <color indexed="8"/>
            <rFont val="Tahoma"/>
            <family val="2"/>
          </rPr>
          <t>Pinksheet June 2008;
LME</t>
        </r>
      </text>
    </comment>
    <comment ref="W108" authorId="0" shapeId="0">
      <text>
        <r>
          <rPr>
            <b/>
            <sz val="8"/>
            <color indexed="8"/>
            <rFont val="Tahoma"/>
            <family val="2"/>
          </rPr>
          <t>Pinksheet June 2008;
Handy&amp;Harman NY</t>
        </r>
      </text>
    </comment>
    <comment ref="X108" authorId="0" shapeId="0">
      <text>
        <r>
          <rPr>
            <b/>
            <sz val="8"/>
            <color indexed="8"/>
            <rFont val="Tahoma"/>
            <family val="2"/>
          </rPr>
          <t>Pinksheet June 2008;
LME</t>
        </r>
      </text>
    </comment>
    <comment ref="Y108" authorId="0" shapeId="0">
      <text>
        <r>
          <rPr>
            <b/>
            <sz val="8"/>
            <color indexed="8"/>
            <rFont val="Tahoma"/>
            <family val="2"/>
          </rPr>
          <t>Pinksheet June 2008;
LME</t>
        </r>
      </text>
    </comment>
    <comment ref="Z108" authorId="0" shapeId="0">
      <text>
        <r>
          <rPr>
            <b/>
            <sz val="8"/>
            <color indexed="8"/>
            <rFont val="Tahoma"/>
            <family val="2"/>
          </rPr>
          <t>MUV05 from rebased MUV series in 'historical data' pinksheet excel  file on prospects website.</t>
        </r>
      </text>
    </comment>
    <comment ref="B109" authorId="0" shapeId="0">
      <text>
        <r>
          <rPr>
            <b/>
            <sz val="8"/>
            <color indexed="8"/>
            <rFont val="Tahoma"/>
            <family val="2"/>
          </rPr>
          <t>Pinksheet June 2008, Ico other mild Arabica</t>
        </r>
      </text>
    </comment>
    <comment ref="C109" authorId="0" shapeId="0">
      <text>
        <r>
          <rPr>
            <b/>
            <sz val="8"/>
            <color indexed="8"/>
            <rFont val="Tahoma"/>
            <family val="2"/>
          </rPr>
          <t xml:space="preserve">Pinksheet June 2008
</t>
        </r>
      </text>
    </comment>
    <comment ref="D109" authorId="0" shapeId="0">
      <text>
        <r>
          <rPr>
            <b/>
            <sz val="8"/>
            <color indexed="8"/>
            <rFont val="Tahoma"/>
            <family val="2"/>
          </rPr>
          <t>Pinksheet June 2008, Three auctions average.</t>
        </r>
      </text>
    </comment>
    <comment ref="E109" authorId="0" shapeId="0">
      <text>
        <r>
          <rPr>
            <b/>
            <sz val="8"/>
            <color indexed="8"/>
            <rFont val="Tahoma"/>
            <family val="2"/>
          </rPr>
          <t>Pinksheet June 2008, Thai 5%</t>
        </r>
      </text>
    </comment>
    <comment ref="F109" authorId="0" shapeId="0">
      <text>
        <r>
          <rPr>
            <b/>
            <sz val="8"/>
            <color indexed="8"/>
            <rFont val="Tahoma"/>
            <family val="2"/>
          </rPr>
          <t xml:space="preserve">Pinksheet June 2008, Canadian no.1 Western Red Spring (CWRS) </t>
        </r>
      </text>
    </comment>
    <comment ref="G109" authorId="0" shapeId="0">
      <text>
        <r>
          <rPr>
            <b/>
            <sz val="8"/>
            <color indexed="8"/>
            <rFont val="Tahoma"/>
            <family val="2"/>
          </rPr>
          <t>Pinksheet June 2008, US no.2 Yellow</t>
        </r>
      </text>
    </comment>
    <comment ref="H109" authorId="0" shapeId="0">
      <text>
        <r>
          <rPr>
            <b/>
            <sz val="8"/>
            <color indexed="8"/>
            <rFont val="Tahoma"/>
            <family val="2"/>
          </rPr>
          <t>Pinksheet June 2008, ISA daily, world.</t>
        </r>
      </text>
    </comment>
    <comment ref="I109" authorId="0" shapeId="0">
      <text>
        <r>
          <rPr>
            <b/>
            <sz val="8"/>
            <color rgb="FF000000"/>
            <rFont val="Tahoma"/>
            <family val="2"/>
          </rPr>
          <t>PBEEF: IMF Commodity Prices</t>
        </r>
      </text>
    </comment>
    <comment ref="J109" authorId="0" shapeId="0">
      <text>
        <r>
          <rPr>
            <b/>
            <sz val="8"/>
            <color indexed="8"/>
            <rFont val="Tahoma"/>
            <family val="2"/>
          </rPr>
          <t>Direct from World Bank (identical to Meat-Sheep series in Pinksheet).</t>
        </r>
      </text>
    </comment>
    <comment ref="K109" authorId="0" shapeId="0">
      <text>
        <r>
          <rPr>
            <b/>
            <sz val="8"/>
            <color indexed="8"/>
            <rFont val="Tahoma"/>
            <family val="2"/>
          </rPr>
          <t>Pinksheet June 2008,
US import fot</t>
        </r>
      </text>
    </comment>
    <comment ref="L109" authorId="0" shapeId="0">
      <text>
        <r>
          <rPr>
            <b/>
            <sz val="8"/>
            <color rgb="FF000000"/>
            <rFont val="Tahoma"/>
            <family val="2"/>
          </rPr>
          <t xml:space="preserve">Pinksheet June 2008,
</t>
        </r>
        <r>
          <rPr>
            <b/>
            <sz val="8"/>
            <color rgb="FF000000"/>
            <rFont val="Tahoma"/>
            <family val="2"/>
          </rPr>
          <t>Malaysian 5%</t>
        </r>
      </text>
    </comment>
    <comment ref="M109" authorId="0" shapeId="0">
      <text>
        <r>
          <rPr>
            <b/>
            <sz val="8"/>
            <color indexed="8"/>
            <rFont val="Tahoma"/>
            <family val="2"/>
          </rPr>
          <t xml:space="preserve"> Pinksheet June 2008: Cotton-A index
</t>
        </r>
      </text>
    </comment>
    <comment ref="O109" authorId="0" shapeId="0">
      <text>
        <r>
          <rPr>
            <b/>
            <sz val="8"/>
            <color indexed="8"/>
            <rFont val="Tahoma"/>
            <family val="2"/>
          </rPr>
          <t>IMF Commodity Prices: PWOOLC</t>
        </r>
      </text>
    </comment>
    <comment ref="P109" authorId="0" shapeId="0">
      <text>
        <r>
          <rPr>
            <b/>
            <sz val="8"/>
            <color indexed="8"/>
            <rFont val="Tahoma"/>
            <family val="2"/>
          </rPr>
          <t>IMF Commodity Prices PHIDES</t>
        </r>
      </text>
    </comment>
    <comment ref="Q109" authorId="0" shapeId="0">
      <text>
        <r>
          <rPr>
            <b/>
            <sz val="8"/>
            <color indexed="8"/>
            <rFont val="Tahoma"/>
            <family val="2"/>
          </rPr>
          <t>Direct from Worldbank. US import Tobacco.</t>
        </r>
      </text>
    </comment>
    <comment ref="R109" authorId="0" shapeId="0">
      <text>
        <r>
          <rPr>
            <b/>
            <sz val="8"/>
            <color indexed="8"/>
            <rFont val="Tahoma"/>
            <family val="2"/>
          </rPr>
          <t xml:space="preserve">Pinksheet June 2008:
Rubber RSS1/RTA New York / Rubber US
</t>
        </r>
      </text>
    </comment>
    <comment ref="S109" authorId="0" shapeId="0">
      <text>
        <r>
          <rPr>
            <b/>
            <sz val="8"/>
            <color indexed="8"/>
            <rFont val="Tahoma"/>
            <family val="2"/>
          </rPr>
          <t>Reconstructed values from UK Forestry Commission data.</t>
        </r>
      </text>
    </comment>
    <comment ref="T109" authorId="0" shapeId="0">
      <text>
        <r>
          <rPr>
            <b/>
            <sz val="8"/>
            <color indexed="8"/>
            <rFont val="Tahoma"/>
            <family val="2"/>
          </rPr>
          <t xml:space="preserve">Pinksheet, June 2008; LME grade A
</t>
        </r>
      </text>
    </comment>
    <comment ref="U109" authorId="0" shapeId="0">
      <text>
        <r>
          <rPr>
            <b/>
            <sz val="8"/>
            <color indexed="8"/>
            <rFont val="Tahoma"/>
            <family val="2"/>
          </rPr>
          <t xml:space="preserve">Pinksheet June 2008;
LME
</t>
        </r>
      </text>
    </comment>
    <comment ref="V109" authorId="0" shapeId="0">
      <text>
        <r>
          <rPr>
            <b/>
            <sz val="8"/>
            <color indexed="8"/>
            <rFont val="Tahoma"/>
            <family val="2"/>
          </rPr>
          <t xml:space="preserve">Pinksheet June 2008;
LME
</t>
        </r>
      </text>
    </comment>
    <comment ref="W109" authorId="0" shapeId="0">
      <text>
        <r>
          <rPr>
            <b/>
            <sz val="8"/>
            <color indexed="8"/>
            <rFont val="Tahoma"/>
            <family val="2"/>
          </rPr>
          <t xml:space="preserve">Pinksheet June 2008;
Handy&amp;Harman NY
</t>
        </r>
      </text>
    </comment>
    <comment ref="X109" authorId="0" shapeId="0">
      <text>
        <r>
          <rPr>
            <b/>
            <sz val="8"/>
            <color indexed="8"/>
            <rFont val="Tahoma"/>
            <family val="2"/>
          </rPr>
          <t xml:space="preserve">Pinksheet June 2008;
LME
</t>
        </r>
      </text>
    </comment>
    <comment ref="Y109" authorId="0" shapeId="0">
      <text>
        <r>
          <rPr>
            <b/>
            <sz val="8"/>
            <color indexed="8"/>
            <rFont val="Tahoma"/>
            <family val="2"/>
          </rPr>
          <t>Pinksheet June 2008;
LME</t>
        </r>
      </text>
    </comment>
    <comment ref="Z109" authorId="0" shapeId="0">
      <text>
        <r>
          <rPr>
            <b/>
            <sz val="8"/>
            <color indexed="8"/>
            <rFont val="Tahoma"/>
            <family val="2"/>
          </rPr>
          <t>MUV05 from rebased MUV series in 'historical data' pinksheet excel  file on prospects website.</t>
        </r>
      </text>
    </comment>
    <comment ref="B110" authorId="0" shapeId="0">
      <text>
        <r>
          <rPr>
            <b/>
            <sz val="8"/>
            <color indexed="8"/>
            <rFont val="Tahoma"/>
            <family val="2"/>
          </rPr>
          <t>Pinksheet June 2009 (Arabica).</t>
        </r>
      </text>
    </comment>
    <comment ref="C110" authorId="0" shapeId="0">
      <text>
        <r>
          <rPr>
            <b/>
            <sz val="8"/>
            <color rgb="FF000000"/>
            <rFont val="Tahoma"/>
            <family val="2"/>
          </rPr>
          <t>Pinksheet June 2009</t>
        </r>
      </text>
    </comment>
    <comment ref="D110" authorId="0" shapeId="0">
      <text>
        <r>
          <rPr>
            <b/>
            <sz val="8"/>
            <color indexed="8"/>
            <rFont val="Tahoma"/>
            <family val="2"/>
          </rPr>
          <t>Pinksheet June 2009 (three auctions average).</t>
        </r>
      </text>
    </comment>
    <comment ref="E110" authorId="0" shapeId="0">
      <text>
        <r>
          <rPr>
            <b/>
            <sz val="8"/>
            <color indexed="8"/>
            <rFont val="Tahoma"/>
            <family val="2"/>
          </rPr>
          <t>Pinksheet June 2009, Thai 5%.</t>
        </r>
      </text>
    </comment>
    <comment ref="F110" authorId="0" shapeId="0">
      <text>
        <r>
          <rPr>
            <b/>
            <sz val="8"/>
            <color indexed="8"/>
            <rFont val="Tahoma"/>
            <family val="2"/>
          </rPr>
          <t>Pinksheet June 2009, Wheat - Canada</t>
        </r>
      </text>
    </comment>
    <comment ref="G110" authorId="0" shapeId="0">
      <text>
        <r>
          <rPr>
            <b/>
            <sz val="8"/>
            <color indexed="8"/>
            <rFont val="Tahoma"/>
            <family val="2"/>
          </rPr>
          <t>Pinksheet June 2009, US no.2 Yellow</t>
        </r>
      </text>
    </comment>
    <comment ref="H110" authorId="0" shapeId="0">
      <text>
        <r>
          <rPr>
            <b/>
            <sz val="8"/>
            <color indexed="8"/>
            <rFont val="Tahoma"/>
            <family val="2"/>
          </rPr>
          <t>Pinksheet June 2009, ISA daily, world.</t>
        </r>
      </text>
    </comment>
    <comment ref="I110" authorId="0" shapeId="0">
      <text>
        <r>
          <rPr>
            <b/>
            <sz val="8"/>
            <color indexed="8"/>
            <rFont val="Tahoma"/>
            <family val="2"/>
          </rPr>
          <t>PBEEF: IMF Commodity Prices</t>
        </r>
      </text>
    </comment>
    <comment ref="J110" authorId="0" shapeId="0">
      <text>
        <r>
          <rPr>
            <b/>
            <sz val="8"/>
            <color indexed="8"/>
            <rFont val="Tahoma"/>
            <family val="2"/>
          </rPr>
          <t>Direct from World Bank (identical to Meat-Sheep series in Pinksheet).</t>
        </r>
      </text>
    </comment>
    <comment ref="K110" authorId="0" shapeId="0">
      <text>
        <r>
          <rPr>
            <b/>
            <sz val="8"/>
            <color indexed="8"/>
            <rFont val="Tahoma"/>
            <family val="2"/>
          </rPr>
          <t>Pinksheet June 2009,
US import fot</t>
        </r>
      </text>
    </comment>
    <comment ref="L110" authorId="0" shapeId="0">
      <text>
        <r>
          <rPr>
            <b/>
            <sz val="8"/>
            <color rgb="FF000000"/>
            <rFont val="Tahoma"/>
            <family val="2"/>
          </rPr>
          <t xml:space="preserve">Pinksheet June 2009,
</t>
        </r>
        <r>
          <rPr>
            <b/>
            <sz val="8"/>
            <color rgb="FF000000"/>
            <rFont val="Tahoma"/>
            <family val="2"/>
          </rPr>
          <t>Malaysian 5%</t>
        </r>
      </text>
    </comment>
    <comment ref="M110" authorId="0" shapeId="0">
      <text>
        <r>
          <rPr>
            <b/>
            <sz val="8"/>
            <color indexed="8"/>
            <rFont val="Tahoma"/>
            <family val="2"/>
          </rPr>
          <t>Pinksheet June 2009: Cotton-A index</t>
        </r>
      </text>
    </comment>
    <comment ref="O110" authorId="0" shapeId="0">
      <text>
        <r>
          <rPr>
            <b/>
            <sz val="8"/>
            <color indexed="8"/>
            <rFont val="Tahoma"/>
            <family val="2"/>
          </rPr>
          <t>IMF Commodity Prices: PWOOLC</t>
        </r>
      </text>
    </comment>
    <comment ref="P110" authorId="0" shapeId="0">
      <text>
        <r>
          <rPr>
            <b/>
            <sz val="8"/>
            <color indexed="8"/>
            <rFont val="Tahoma"/>
            <family val="2"/>
          </rPr>
          <t xml:space="preserve">IMF Commodity Prices PHIDES
</t>
        </r>
      </text>
    </comment>
    <comment ref="Q110" authorId="0" shapeId="0">
      <text>
        <r>
          <rPr>
            <b/>
            <sz val="8"/>
            <color indexed="8"/>
            <rFont val="Tahoma"/>
            <family val="2"/>
          </rPr>
          <t>Direct from Worldbank. US import Tobacco.</t>
        </r>
      </text>
    </comment>
    <comment ref="R110" authorId="0" shapeId="0">
      <text>
        <r>
          <rPr>
            <b/>
            <sz val="8"/>
            <color indexed="8"/>
            <rFont val="Tahoma"/>
            <family val="2"/>
          </rPr>
          <t>Pinksheet June 2009:
Rubber RSS1/RTA New York / Rubber US</t>
        </r>
      </text>
    </comment>
    <comment ref="S110" authorId="0" shapeId="0">
      <text>
        <r>
          <rPr>
            <b/>
            <sz val="8"/>
            <color indexed="8"/>
            <rFont val="Tahoma"/>
            <family val="2"/>
          </rPr>
          <t>Reconstructed values from UK Forestry Commission data. (Exchange rate is calculated average from IMF).</t>
        </r>
      </text>
    </comment>
    <comment ref="T110" authorId="0" shapeId="0">
      <text>
        <r>
          <rPr>
            <b/>
            <sz val="8"/>
            <color indexed="8"/>
            <rFont val="Tahoma"/>
            <family val="2"/>
          </rPr>
          <t xml:space="preserve">Pinksheet, June 2009; LME grade A
</t>
        </r>
      </text>
    </comment>
    <comment ref="U110" authorId="0" shapeId="0">
      <text>
        <r>
          <rPr>
            <b/>
            <sz val="8"/>
            <color indexed="8"/>
            <rFont val="Tahoma"/>
            <family val="2"/>
          </rPr>
          <t xml:space="preserve">Pinksheet June 2009;
LME
</t>
        </r>
      </text>
    </comment>
    <comment ref="V110" authorId="0" shapeId="0">
      <text>
        <r>
          <rPr>
            <b/>
            <sz val="8"/>
            <color indexed="8"/>
            <rFont val="Tahoma"/>
            <family val="2"/>
          </rPr>
          <t xml:space="preserve">Pinksheet June 2009;
LME
</t>
        </r>
      </text>
    </comment>
    <comment ref="W110" authorId="0" shapeId="0">
      <text>
        <r>
          <rPr>
            <b/>
            <sz val="8"/>
            <color indexed="8"/>
            <rFont val="Tahoma"/>
            <family val="2"/>
          </rPr>
          <t xml:space="preserve">Pinksheet June 2009;
Handy&amp;Harman NY
</t>
        </r>
      </text>
    </comment>
    <comment ref="X110" authorId="0" shapeId="0">
      <text>
        <r>
          <rPr>
            <b/>
            <sz val="8"/>
            <color indexed="8"/>
            <rFont val="Tahoma"/>
            <family val="2"/>
          </rPr>
          <t xml:space="preserve">Pinksheet June 2009;
LME
</t>
        </r>
      </text>
    </comment>
    <comment ref="Y110" authorId="0" shapeId="0">
      <text>
        <r>
          <rPr>
            <b/>
            <sz val="8"/>
            <color indexed="8"/>
            <rFont val="Tahoma"/>
            <family val="2"/>
          </rPr>
          <t>Pinksheet June 2009;
LME</t>
        </r>
      </text>
    </comment>
    <comment ref="Z110" authorId="0" shapeId="0">
      <text>
        <r>
          <rPr>
            <b/>
            <sz val="8"/>
            <color indexed="8"/>
            <rFont val="Tahoma"/>
            <family val="2"/>
          </rPr>
          <t>MUV05 from rebased MUV series in 'historical data' pinksheet excel  file on prospects website.</t>
        </r>
      </text>
    </comment>
    <comment ref="B111" authorId="0" shapeId="0">
      <text>
        <r>
          <rPr>
            <b/>
            <sz val="8"/>
            <color rgb="FF000000"/>
            <rFont val="Tahoma"/>
            <family val="2"/>
            <charset val="1"/>
          </rPr>
          <t xml:space="preserve">Pinksheet historic excel file retrieved may 2011.
</t>
        </r>
        <r>
          <rPr>
            <b/>
            <sz val="8"/>
            <color rgb="FF000000"/>
            <rFont val="Tahoma"/>
            <family val="2"/>
            <charset val="1"/>
          </rPr>
          <t>Coffee arabica</t>
        </r>
      </text>
    </comment>
    <comment ref="C111" authorId="0" shapeId="0">
      <text>
        <r>
          <rPr>
            <b/>
            <sz val="8"/>
            <color rgb="FF000000"/>
            <rFont val="Tahoma"/>
            <family val="2"/>
            <charset val="1"/>
          </rPr>
          <t>Pinksheet historic excel file retrieved may 2011.</t>
        </r>
      </text>
    </comment>
    <comment ref="D111" authorId="0" shapeId="0">
      <text>
        <r>
          <rPr>
            <b/>
            <sz val="8"/>
            <color rgb="FF000000"/>
            <rFont val="Tahoma"/>
            <family val="2"/>
            <charset val="1"/>
          </rPr>
          <t xml:space="preserve">Pinksheet historic excel file retrieved may 2011.
</t>
        </r>
        <r>
          <rPr>
            <b/>
            <sz val="8"/>
            <color rgb="FF000000"/>
            <rFont val="Tahoma"/>
            <family val="2"/>
            <charset val="1"/>
          </rPr>
          <t>3 auctions average</t>
        </r>
      </text>
    </comment>
    <comment ref="E111" authorId="0" shapeId="0">
      <text>
        <r>
          <rPr>
            <b/>
            <sz val="8"/>
            <color indexed="8"/>
            <rFont val="Tahoma"/>
            <family val="2"/>
            <charset val="1"/>
          </rPr>
          <t>Pinksheet historic excel file retrieved may 2011.
Thai 5%</t>
        </r>
      </text>
    </comment>
    <comment ref="F111" authorId="0" shapeId="0">
      <text>
        <r>
          <rPr>
            <b/>
            <sz val="8"/>
            <color indexed="8"/>
            <rFont val="Tahoma"/>
            <family val="2"/>
            <charset val="1"/>
          </rPr>
          <t>Pinksheet historic excel file retrieved may 2011.
wheat - Canada</t>
        </r>
      </text>
    </comment>
    <comment ref="G111" authorId="0" shapeId="0">
      <text>
        <r>
          <rPr>
            <b/>
            <sz val="8"/>
            <color indexed="8"/>
            <rFont val="Tahoma"/>
            <family val="2"/>
            <charset val="1"/>
          </rPr>
          <t>Pinksheet historic excel file retrieved may 2011.</t>
        </r>
      </text>
    </comment>
    <comment ref="H111" authorId="0" shapeId="0">
      <text>
        <r>
          <rPr>
            <b/>
            <sz val="8"/>
            <color indexed="8"/>
            <rFont val="Tahoma"/>
            <family val="2"/>
            <charset val="1"/>
          </rPr>
          <t xml:space="preserve">Pinksheet historic excel file retrieved may 2011.
Sugar, world
</t>
        </r>
      </text>
    </comment>
    <comment ref="I111" authorId="0" shapeId="0">
      <text>
        <r>
          <rPr>
            <b/>
            <sz val="8"/>
            <color indexed="8"/>
            <rFont val="Tahoma"/>
            <family val="2"/>
          </rPr>
          <t xml:space="preserve">PBEEF: IMF Commodity Prices
</t>
        </r>
      </text>
    </comment>
    <comment ref="J111" authorId="0" shapeId="0">
      <text>
        <r>
          <rPr>
            <b/>
            <sz val="8"/>
            <color indexed="8"/>
            <rFont val="Tahoma"/>
            <family val="2"/>
          </rPr>
          <t>Series 'meat - sheep' in pinksheets.</t>
        </r>
      </text>
    </comment>
    <comment ref="K111" authorId="0" shapeId="0">
      <text>
        <r>
          <rPr>
            <b/>
            <sz val="8"/>
            <color indexed="8"/>
            <rFont val="Tahoma"/>
            <family val="2"/>
            <charset val="1"/>
          </rPr>
          <t>Pinksheet historic excel file retrieved may 2011.</t>
        </r>
      </text>
    </comment>
    <comment ref="L111" authorId="0" shapeId="0">
      <text>
        <r>
          <rPr>
            <b/>
            <sz val="8"/>
            <color rgb="FF000000"/>
            <rFont val="Tahoma"/>
            <family val="2"/>
            <charset val="1"/>
          </rPr>
          <t xml:space="preserve">Pinksheet historic excel file retrieved may 2011.
</t>
        </r>
      </text>
    </comment>
    <comment ref="M111" authorId="0" shapeId="0">
      <text>
        <r>
          <rPr>
            <b/>
            <sz val="8"/>
            <color indexed="8"/>
            <rFont val="Tahoma"/>
            <family val="2"/>
            <charset val="1"/>
          </rPr>
          <t xml:space="preserve">Pinksheet historic excel file retrieved may 2011.
Cotton-A index
</t>
        </r>
      </text>
    </comment>
    <comment ref="O111" authorId="0" shapeId="0">
      <text>
        <r>
          <rPr>
            <b/>
            <sz val="8"/>
            <color indexed="8"/>
            <rFont val="Tahoma"/>
            <family val="2"/>
          </rPr>
          <t xml:space="preserve">IMF Commodity Prices: PWOOLC
</t>
        </r>
      </text>
    </comment>
    <comment ref="P111" authorId="0" shapeId="0">
      <text>
        <r>
          <rPr>
            <b/>
            <sz val="8"/>
            <color indexed="8"/>
            <rFont val="Tahoma"/>
            <family val="2"/>
          </rPr>
          <t xml:space="preserve">IMF Commodity Prices PHIDES
</t>
        </r>
      </text>
    </comment>
    <comment ref="Q111" authorId="0" shapeId="0">
      <text>
        <r>
          <rPr>
            <b/>
            <sz val="8"/>
            <color rgb="FF000000"/>
            <rFont val="Tahoma"/>
            <family val="2"/>
            <charset val="1"/>
          </rPr>
          <t xml:space="preserve">Pinksheet historic excel file retrieved may 2011.
</t>
        </r>
        <r>
          <rPr>
            <b/>
            <sz val="8"/>
            <color rgb="FF000000"/>
            <rFont val="Tahoma"/>
            <family val="2"/>
            <charset val="1"/>
          </rPr>
          <t xml:space="preserve">import Tobacco.
</t>
        </r>
      </text>
    </comment>
    <comment ref="R111" authorId="0" shapeId="0">
      <text>
        <r>
          <rPr>
            <sz val="8"/>
            <color indexed="8"/>
            <rFont val="Tahoma"/>
            <family val="2"/>
            <charset val="1"/>
          </rPr>
          <t xml:space="preserve">Pinksheet historic excel file retrieved may 2011.
Rubber US
</t>
        </r>
      </text>
    </comment>
    <comment ref="S111" authorId="0" shapeId="0">
      <text>
        <r>
          <rPr>
            <b/>
            <sz val="8"/>
            <color rgb="FF000000"/>
            <rFont val="Tahoma"/>
            <family val="2"/>
          </rPr>
          <t>Reconstructed values from UK Forestry Commission data. (Exchange rate is calculated average from IMF).</t>
        </r>
      </text>
    </comment>
    <comment ref="T111" authorId="0" shapeId="0">
      <text>
        <r>
          <rPr>
            <b/>
            <sz val="8"/>
            <color indexed="8"/>
            <rFont val="Tahoma"/>
            <family val="2"/>
            <charset val="1"/>
          </rPr>
          <t xml:space="preserve">Pinksheet historic excel file retrieved may 2011.
</t>
        </r>
      </text>
    </comment>
    <comment ref="U111" authorId="0" shapeId="0">
      <text>
        <r>
          <rPr>
            <b/>
            <sz val="8"/>
            <color indexed="8"/>
            <rFont val="Tahoma"/>
            <family val="2"/>
            <charset val="1"/>
          </rPr>
          <t xml:space="preserve">Pinksheet historic excel file retrieved may 2011.
</t>
        </r>
      </text>
    </comment>
    <comment ref="V111" authorId="0" shapeId="0">
      <text>
        <r>
          <rPr>
            <b/>
            <sz val="8"/>
            <color indexed="8"/>
            <rFont val="Tahoma"/>
            <family val="2"/>
            <charset val="1"/>
          </rPr>
          <t xml:space="preserve">Pinksheet historic excel file retrieved may 2011.
</t>
        </r>
      </text>
    </comment>
    <comment ref="W111" authorId="0" shapeId="0">
      <text>
        <r>
          <rPr>
            <b/>
            <sz val="8"/>
            <color indexed="8"/>
            <rFont val="Tahoma"/>
            <family val="2"/>
            <charset val="1"/>
          </rPr>
          <t xml:space="preserve">Pinksheet historic excel file retrieved may 2011.
</t>
        </r>
      </text>
    </comment>
    <comment ref="X111" authorId="0" shapeId="0">
      <text>
        <r>
          <rPr>
            <b/>
            <sz val="8"/>
            <color indexed="8"/>
            <rFont val="Tahoma"/>
            <family val="2"/>
            <charset val="1"/>
          </rPr>
          <t xml:space="preserve">Pinksheet historic excel file retrieved may 2011.
</t>
        </r>
      </text>
    </comment>
    <comment ref="Y111" authorId="0" shapeId="0">
      <text>
        <r>
          <rPr>
            <b/>
            <sz val="8"/>
            <color indexed="8"/>
            <rFont val="Tahoma"/>
            <family val="2"/>
            <charset val="1"/>
          </rPr>
          <t xml:space="preserve">Pinksheet historic excel file retrieved may 2011.
</t>
        </r>
      </text>
    </comment>
    <comment ref="Z111" authorId="0" shapeId="0">
      <text>
        <r>
          <rPr>
            <b/>
            <sz val="8"/>
            <color indexed="8"/>
            <rFont val="Tahoma"/>
            <family val="2"/>
          </rPr>
          <t xml:space="preserve">MUV05 from rebased MUV series in 'historical data' pinksheet excel  file on prospects website.
</t>
        </r>
      </text>
    </comment>
    <comment ref="B112" authorId="0" shapeId="0">
      <text>
        <r>
          <rPr>
            <b/>
            <sz val="8"/>
            <color rgb="FF000000"/>
            <rFont val="Tahoma"/>
            <family val="2"/>
            <charset val="1"/>
          </rPr>
          <t xml:space="preserve">Pinksheet historic excel file retrieved may 2011
</t>
        </r>
        <r>
          <rPr>
            <b/>
            <sz val="8"/>
            <color rgb="FF000000"/>
            <rFont val="Tahoma"/>
            <family val="2"/>
            <charset val="1"/>
          </rPr>
          <t>Coffee arabica</t>
        </r>
      </text>
    </comment>
    <comment ref="C112" authorId="0" shapeId="0">
      <text>
        <r>
          <rPr>
            <b/>
            <sz val="8"/>
            <color rgb="FF000000"/>
            <rFont val="Tahoma"/>
            <family val="2"/>
            <charset val="1"/>
          </rPr>
          <t>Pinksheet historic excel file retrieved may 2011.</t>
        </r>
      </text>
    </comment>
    <comment ref="D112" authorId="0" shapeId="0">
      <text>
        <r>
          <rPr>
            <b/>
            <sz val="8"/>
            <color indexed="8"/>
            <rFont val="Tahoma"/>
            <family val="2"/>
            <charset val="1"/>
          </rPr>
          <t>Pinksheet historic excel file retrieved may 2011.
3 auctions average</t>
        </r>
      </text>
    </comment>
    <comment ref="E112" authorId="0" shapeId="0">
      <text>
        <r>
          <rPr>
            <b/>
            <sz val="8"/>
            <color indexed="8"/>
            <rFont val="Tahoma"/>
            <family val="2"/>
            <charset val="1"/>
          </rPr>
          <t>Pinksheet historic excel file retrieved may 2011.
Thai 5%</t>
        </r>
      </text>
    </comment>
    <comment ref="F112" authorId="0" shapeId="0">
      <text>
        <r>
          <rPr>
            <b/>
            <sz val="8"/>
            <color indexed="8"/>
            <rFont val="Tahoma"/>
            <family val="2"/>
            <charset val="1"/>
          </rPr>
          <t>Pinksheet historic excel file retrieved may 2011.
wheat - Canada</t>
        </r>
      </text>
    </comment>
    <comment ref="G112" authorId="0" shapeId="0">
      <text>
        <r>
          <rPr>
            <b/>
            <sz val="8"/>
            <color indexed="8"/>
            <rFont val="Tahoma"/>
            <family val="2"/>
            <charset val="1"/>
          </rPr>
          <t xml:space="preserve">Pinksheet historic excel file retrieved may 2011.
</t>
        </r>
      </text>
    </comment>
    <comment ref="H112" authorId="0" shapeId="0">
      <text>
        <r>
          <rPr>
            <b/>
            <sz val="8"/>
            <color indexed="8"/>
            <rFont val="Tahoma"/>
            <family val="2"/>
            <charset val="1"/>
          </rPr>
          <t xml:space="preserve">Pinksheet historic excel file retrieved may 2011.
Sugar, world
</t>
        </r>
      </text>
    </comment>
    <comment ref="I112" authorId="0" shapeId="0">
      <text>
        <r>
          <rPr>
            <b/>
            <sz val="8"/>
            <color rgb="FF000000"/>
            <rFont val="Tahoma"/>
            <family val="2"/>
          </rPr>
          <t xml:space="preserve">PBEEF: IMF Commodity Prices </t>
        </r>
      </text>
    </comment>
    <comment ref="J112" authorId="0" shapeId="0">
      <text>
        <r>
          <rPr>
            <b/>
            <sz val="8"/>
            <color indexed="8"/>
            <rFont val="Tahoma"/>
            <family val="2"/>
          </rPr>
          <t xml:space="preserve">Series 'meat - sheep' in pinksheets.
</t>
        </r>
      </text>
    </comment>
    <comment ref="K112" authorId="0" shapeId="0">
      <text>
        <r>
          <rPr>
            <b/>
            <sz val="8"/>
            <color indexed="8"/>
            <rFont val="Tahoma"/>
            <family val="2"/>
            <charset val="1"/>
          </rPr>
          <t xml:space="preserve">Pinksheet historic excel file retrieved may 2011.
</t>
        </r>
      </text>
    </comment>
    <comment ref="L112" authorId="0" shapeId="0">
      <text>
        <r>
          <rPr>
            <b/>
            <sz val="8"/>
            <color rgb="FF000000"/>
            <rFont val="Tahoma"/>
            <family val="2"/>
            <charset val="1"/>
          </rPr>
          <t xml:space="preserve">Pinksheet historic excel file retrieved may 2011.
</t>
        </r>
      </text>
    </comment>
    <comment ref="M112" authorId="0" shapeId="0">
      <text>
        <r>
          <rPr>
            <b/>
            <sz val="8"/>
            <color rgb="FF000000"/>
            <rFont val="Tahoma"/>
            <family val="2"/>
            <charset val="1"/>
          </rPr>
          <t xml:space="preserve">Pinksheet historic excel file retrieved may 2011.
</t>
        </r>
        <r>
          <rPr>
            <b/>
            <sz val="8"/>
            <color rgb="FF000000"/>
            <rFont val="Tahoma"/>
            <family val="2"/>
            <charset val="1"/>
          </rPr>
          <t xml:space="preserve">Cotton-A index
</t>
        </r>
      </text>
    </comment>
    <comment ref="O112" authorId="0" shapeId="0">
      <text>
        <r>
          <rPr>
            <b/>
            <sz val="8"/>
            <color rgb="FF000000"/>
            <rFont val="Tahoma"/>
            <family val="2"/>
          </rPr>
          <t xml:space="preserve">IMF Commodity Prices: PWOOLC
</t>
        </r>
      </text>
    </comment>
    <comment ref="P112" authorId="0" shapeId="0">
      <text>
        <r>
          <rPr>
            <b/>
            <sz val="8"/>
            <color indexed="8"/>
            <rFont val="Tahoma"/>
            <family val="2"/>
          </rPr>
          <t xml:space="preserve">IMF Commodity Prices PHIDES
</t>
        </r>
      </text>
    </comment>
    <comment ref="Q112" authorId="0" shapeId="0">
      <text>
        <r>
          <rPr>
            <b/>
            <sz val="8"/>
            <color indexed="8"/>
            <rFont val="Tahoma"/>
            <family val="2"/>
            <charset val="1"/>
          </rPr>
          <t xml:space="preserve">Pinksheet historic excel file retrieved may 2011.
import Tobacco.
</t>
        </r>
      </text>
    </comment>
    <comment ref="R112" authorId="0" shapeId="0">
      <text>
        <r>
          <rPr>
            <b/>
            <sz val="8"/>
            <color rgb="FF000000"/>
            <rFont val="Tahoma"/>
            <family val="2"/>
            <charset val="1"/>
          </rPr>
          <t xml:space="preserve">Pinksheet historic excel file retrieved may 2011.
</t>
        </r>
        <r>
          <rPr>
            <b/>
            <sz val="8"/>
            <color rgb="FF000000"/>
            <rFont val="Tahoma"/>
            <family val="2"/>
            <charset val="1"/>
          </rPr>
          <t xml:space="preserve">Rubber US
</t>
        </r>
      </text>
    </comment>
    <comment ref="S112" authorId="0" shapeId="0">
      <text>
        <r>
          <rPr>
            <b/>
            <sz val="8"/>
            <color rgb="FF000000"/>
            <rFont val="Tahoma"/>
            <family val="2"/>
          </rPr>
          <t>Reconstructed values from UK Forestry Commission data. (Exchange rate is calculated average from IMF).</t>
        </r>
      </text>
    </comment>
    <comment ref="T112" authorId="0" shapeId="0">
      <text>
        <r>
          <rPr>
            <b/>
            <sz val="8"/>
            <color indexed="8"/>
            <rFont val="Tahoma"/>
            <family val="2"/>
            <charset val="1"/>
          </rPr>
          <t xml:space="preserve">Pinksheet historic excel file retrieved may 2011.
</t>
        </r>
      </text>
    </comment>
    <comment ref="U112" authorId="0" shapeId="0">
      <text>
        <r>
          <rPr>
            <b/>
            <sz val="8"/>
            <color indexed="8"/>
            <rFont val="Tahoma"/>
            <family val="2"/>
            <charset val="1"/>
          </rPr>
          <t>Pinksheet historic excel file retrieved may 2011.</t>
        </r>
      </text>
    </comment>
    <comment ref="V112" authorId="0" shapeId="0">
      <text>
        <r>
          <rPr>
            <b/>
            <sz val="8"/>
            <color indexed="8"/>
            <rFont val="Tahoma"/>
            <family val="2"/>
            <charset val="1"/>
          </rPr>
          <t xml:space="preserve">Pinksheet historic excel file retrieved may 2011.
</t>
        </r>
      </text>
    </comment>
    <comment ref="W112" authorId="0" shapeId="0">
      <text>
        <r>
          <rPr>
            <b/>
            <sz val="8"/>
            <color indexed="8"/>
            <rFont val="Tahoma"/>
            <family val="2"/>
            <charset val="1"/>
          </rPr>
          <t xml:space="preserve">Pinksheet historic excel file retrieved may 2011.
</t>
        </r>
      </text>
    </comment>
    <comment ref="X112" authorId="0" shapeId="0">
      <text>
        <r>
          <rPr>
            <b/>
            <sz val="8"/>
            <color indexed="8"/>
            <rFont val="Tahoma"/>
            <family val="2"/>
            <charset val="1"/>
          </rPr>
          <t xml:space="preserve">Pinksheet historic excel file retrieved may 2011.
</t>
        </r>
      </text>
    </comment>
    <comment ref="Y112" authorId="0" shapeId="0">
      <text>
        <r>
          <rPr>
            <b/>
            <sz val="8"/>
            <color indexed="8"/>
            <rFont val="Tahoma"/>
            <family val="2"/>
            <charset val="1"/>
          </rPr>
          <t xml:space="preserve">Pinksheet historic excel file retrieved may 2011.
</t>
        </r>
      </text>
    </comment>
    <comment ref="Z112" authorId="0" shapeId="0">
      <text>
        <r>
          <rPr>
            <b/>
            <sz val="8"/>
            <color indexed="8"/>
            <rFont val="Tahoma"/>
            <family val="2"/>
          </rPr>
          <t>MUV05 from rebased MUV series in 'historical data' pinksheet excel  file on prospects website.</t>
        </r>
      </text>
    </comment>
    <comment ref="B113" authorId="0" shapeId="0">
      <text>
        <r>
          <rPr>
            <b/>
            <sz val="8"/>
            <color indexed="8"/>
            <rFont val="Tahoma"/>
            <family val="2"/>
          </rPr>
          <t>Pinksheet historic excel file retrieved Oct 2012
Coffee arabica</t>
        </r>
      </text>
    </comment>
    <comment ref="C113" authorId="0" shapeId="0">
      <text>
        <r>
          <rPr>
            <b/>
            <sz val="8"/>
            <color indexed="8"/>
            <rFont val="Tahoma"/>
            <family val="2"/>
          </rPr>
          <t>From WB historical data spreadsheet, retrieved Oct. 2012</t>
        </r>
      </text>
    </comment>
    <comment ref="D113" authorId="0" shapeId="0">
      <text>
        <r>
          <rPr>
            <b/>
            <sz val="8"/>
            <color indexed="8"/>
            <rFont val="Tahoma"/>
            <family val="2"/>
          </rPr>
          <t>From WB historical data spreadsheet: 3 auctions average, retrieved Oct. 2012</t>
        </r>
      </text>
    </comment>
    <comment ref="E113" authorId="0" shapeId="0">
      <text>
        <r>
          <rPr>
            <b/>
            <sz val="8"/>
            <color indexed="8"/>
            <rFont val="Tahoma"/>
            <family val="2"/>
          </rPr>
          <t>From WB historical data spreadsheet, retrieved Oct. 2012</t>
        </r>
      </text>
    </comment>
    <comment ref="F113" authorId="0" shapeId="0">
      <text>
        <r>
          <rPr>
            <b/>
            <sz val="8"/>
            <color rgb="FF000000"/>
            <rFont val="Tahoma"/>
            <family val="2"/>
          </rPr>
          <t>From WB historical data spreadsheet, retrieved Oct. 2012</t>
        </r>
      </text>
    </comment>
    <comment ref="G113" authorId="0" shapeId="0">
      <text>
        <r>
          <rPr>
            <b/>
            <sz val="8"/>
            <color indexed="8"/>
            <rFont val="Tahoma"/>
            <family val="2"/>
          </rPr>
          <t xml:space="preserve">From WB historical data spreadsheet, retrieved Oct. 2012
</t>
        </r>
      </text>
    </comment>
    <comment ref="H113" authorId="0" shapeId="0">
      <text>
        <r>
          <rPr>
            <b/>
            <sz val="8"/>
            <color rgb="FF000000"/>
            <rFont val="Tahoma"/>
            <family val="2"/>
          </rPr>
          <t xml:space="preserve">Pinksheet historic excel file retrieved Oct 2012.
</t>
        </r>
        <r>
          <rPr>
            <b/>
            <sz val="8"/>
            <color rgb="FF000000"/>
            <rFont val="Tahoma"/>
            <family val="2"/>
          </rPr>
          <t xml:space="preserve">Sugar, world
</t>
        </r>
      </text>
    </comment>
    <comment ref="I113" authorId="0" shapeId="0">
      <text>
        <r>
          <rPr>
            <b/>
            <sz val="8"/>
            <color indexed="8"/>
            <rFont val="Tahoma"/>
            <family val="2"/>
          </rPr>
          <t>PBEEF: IMF Commodity Prices</t>
        </r>
      </text>
    </comment>
    <comment ref="J113" authorId="0" shapeId="0">
      <text>
        <r>
          <rPr>
            <b/>
            <sz val="8"/>
            <color indexed="8"/>
            <rFont val="Tahoma"/>
            <family val="2"/>
          </rPr>
          <t xml:space="preserve">Series 'meat - sheep' in pinksheets.
</t>
        </r>
      </text>
    </comment>
    <comment ref="K113" authorId="0" shapeId="0">
      <text>
        <r>
          <rPr>
            <b/>
            <sz val="8"/>
            <color indexed="8"/>
            <rFont val="Tahoma"/>
            <family val="2"/>
          </rPr>
          <t>From WB historical data spreadsheet, retrieved Oct. 2012</t>
        </r>
      </text>
    </comment>
    <comment ref="L113" authorId="0" shapeId="0">
      <text>
        <r>
          <rPr>
            <b/>
            <sz val="8"/>
            <color rgb="FF000000"/>
            <rFont val="Tahoma"/>
            <family val="2"/>
          </rPr>
          <t xml:space="preserve">From WB historical data spreadsheet, retrieved Oct. 2012
</t>
        </r>
      </text>
    </comment>
    <comment ref="M113" authorId="0" shapeId="0">
      <text>
        <r>
          <rPr>
            <b/>
            <sz val="8"/>
            <color rgb="FF000000"/>
            <rFont val="Tahoma"/>
            <family val="2"/>
          </rPr>
          <t xml:space="preserve">From WB historical data spreadsheet, retrieved Oct. 2012
</t>
        </r>
      </text>
    </comment>
    <comment ref="O113" authorId="0" shapeId="0">
      <text>
        <r>
          <rPr>
            <b/>
            <sz val="8"/>
            <color indexed="8"/>
            <rFont val="Tahoma"/>
            <family val="2"/>
          </rPr>
          <t xml:space="preserve">IMF Commodity Prices: PWOOLC
</t>
        </r>
      </text>
    </comment>
    <comment ref="P113" authorId="0" shapeId="0">
      <text>
        <r>
          <rPr>
            <b/>
            <sz val="8"/>
            <color indexed="8"/>
            <rFont val="Tahoma"/>
            <family val="2"/>
          </rPr>
          <t xml:space="preserve">IMF Commodity Prices PHIDES
</t>
        </r>
      </text>
    </comment>
    <comment ref="Q113" authorId="0" shapeId="0">
      <text>
        <r>
          <rPr>
            <b/>
            <sz val="8"/>
            <color indexed="8"/>
            <rFont val="Tahoma"/>
            <family val="2"/>
          </rPr>
          <t xml:space="preserve">From WB historical data spreadsheet, retrieved Oct. 2012
import Tobacco.
</t>
        </r>
      </text>
    </comment>
    <comment ref="R113" authorId="0" shapeId="0">
      <text>
        <r>
          <rPr>
            <b/>
            <sz val="8"/>
            <color indexed="8"/>
            <rFont val="Tahoma"/>
            <family val="2"/>
          </rPr>
          <t>From WB historical data spreadsheet, retrieved Oct. 2012</t>
        </r>
      </text>
    </comment>
    <comment ref="S113" authorId="0" shapeId="0">
      <text>
        <r>
          <rPr>
            <b/>
            <sz val="8"/>
            <color indexed="8"/>
            <rFont val="Tahoma"/>
            <family val="2"/>
          </rPr>
          <t>Reconstructed values from UK Forestry Commission data. (Exchange rate is calculated average from IMF).</t>
        </r>
      </text>
    </comment>
    <comment ref="T113" authorId="0" shapeId="0">
      <text>
        <r>
          <rPr>
            <b/>
            <sz val="8"/>
            <color indexed="8"/>
            <rFont val="Tahoma"/>
            <family val="2"/>
          </rPr>
          <t>From WB historical data spreadsheet, retrieved Oct. 2012</t>
        </r>
      </text>
    </comment>
    <comment ref="U113" authorId="0" shapeId="0">
      <text>
        <r>
          <rPr>
            <b/>
            <sz val="8"/>
            <color indexed="8"/>
            <rFont val="Tahoma"/>
            <family val="2"/>
          </rPr>
          <t>From WB historical data spreadsheet, retrieved Oct. 2012</t>
        </r>
      </text>
    </comment>
    <comment ref="V113" authorId="0" shapeId="0">
      <text>
        <r>
          <rPr>
            <b/>
            <sz val="8"/>
            <color indexed="8"/>
            <rFont val="Tahoma"/>
            <family val="2"/>
          </rPr>
          <t>From WB historical data spreadsheet, retrieved Oct. 2012</t>
        </r>
      </text>
    </comment>
    <comment ref="W113" authorId="0" shapeId="0">
      <text>
        <r>
          <rPr>
            <b/>
            <sz val="8"/>
            <color indexed="8"/>
            <rFont val="Tahoma"/>
            <family val="2"/>
          </rPr>
          <t>From WB historical data spreadsheet, retrieved Oct. 2012</t>
        </r>
      </text>
    </comment>
    <comment ref="X113" authorId="0" shapeId="0">
      <text>
        <r>
          <rPr>
            <b/>
            <sz val="8"/>
            <color indexed="8"/>
            <rFont val="Tahoma"/>
            <family val="2"/>
          </rPr>
          <t>From WB historical data spreadsheet, retrieved Oct. 2012</t>
        </r>
      </text>
    </comment>
    <comment ref="Y113" authorId="0" shapeId="0">
      <text>
        <r>
          <rPr>
            <b/>
            <sz val="8"/>
            <color indexed="8"/>
            <rFont val="Tahoma"/>
            <family val="2"/>
          </rPr>
          <t>From WB historical data spreadsheet, retrieved Oct. 2012</t>
        </r>
      </text>
    </comment>
    <comment ref="Z113" authorId="0" shapeId="0">
      <text>
        <r>
          <rPr>
            <b/>
            <sz val="8"/>
            <color indexed="8"/>
            <rFont val="Tahoma"/>
            <family val="2"/>
          </rPr>
          <t xml:space="preserve">MUV15 from rebased MUV series in 'historical data' pinksheet excel  file on prospects website.
</t>
        </r>
      </text>
    </comment>
    <comment ref="B114" authorId="0" shapeId="0">
      <text>
        <r>
          <rPr>
            <sz val="10"/>
            <color rgb="FF000000"/>
            <rFont val="Arial"/>
            <family val="2"/>
          </rPr>
          <t>Pinks. excel file retrieved Dec 2014, data in $ scaled to cents.</t>
        </r>
      </text>
    </comment>
    <comment ref="C114" authorId="0" shapeId="0">
      <text>
        <r>
          <rPr>
            <sz val="10"/>
            <rFont val="Arial"/>
            <family val="2"/>
          </rPr>
          <t>Pinks. excel file retrieved Dec 2014, data in $ scaled to cents.</t>
        </r>
      </text>
    </comment>
    <comment ref="D114" authorId="0" shapeId="0">
      <text>
        <r>
          <rPr>
            <sz val="10"/>
            <rFont val="Arial"/>
            <family val="2"/>
          </rPr>
          <t>Pinks. excel file retrieved Dec 2014, data in $ scaled to cents.</t>
        </r>
      </text>
    </comment>
    <comment ref="E114" authorId="0" shapeId="0">
      <text>
        <r>
          <rPr>
            <sz val="10"/>
            <rFont val="Arial"/>
            <family val="2"/>
          </rPr>
          <t>Pinks. excel file retrieved Dec 2014</t>
        </r>
      </text>
    </comment>
    <comment ref="F114" authorId="0" shapeId="0">
      <text>
        <r>
          <rPr>
            <sz val="10"/>
            <rFont val="Arial"/>
            <family val="2"/>
          </rPr>
          <t>hgca international physical data. [13/2/2015]
http://data.hgca.com/archive/physical/xls/Data%20Archive%20-%20Physical%20International.xls</t>
        </r>
      </text>
    </comment>
    <comment ref="G114" authorId="0" shapeId="0">
      <text>
        <r>
          <rPr>
            <sz val="10"/>
            <rFont val="Arial"/>
            <family val="2"/>
          </rPr>
          <t>Pinks. excel file retrieved Dec 2014</t>
        </r>
      </text>
    </comment>
    <comment ref="H114" authorId="0" shapeId="0">
      <text>
        <r>
          <rPr>
            <sz val="10"/>
            <color rgb="FF000000"/>
            <rFont val="Arial"/>
            <family val="2"/>
          </rPr>
          <t>Pinks. excel file retrieved Dec 2014, data in $ scaled to cents.</t>
        </r>
      </text>
    </comment>
    <comment ref="I114" authorId="0" shapeId="0">
      <text>
        <r>
          <rPr>
            <b/>
            <sz val="8"/>
            <color indexed="8"/>
            <rFont val="Tahoma"/>
            <family val="2"/>
          </rPr>
          <t>PBEEF: IMF Commodity Prices</t>
        </r>
      </text>
    </comment>
    <comment ref="J114" authorId="0" shapeId="0">
      <text>
        <r>
          <rPr>
            <sz val="10"/>
            <rFont val="Arial"/>
            <family val="2"/>
          </rPr>
          <t>Pinks. excel file retrieved Dec 2014, data in $ scaled to cents.</t>
        </r>
      </text>
    </comment>
    <comment ref="K114" authorId="0" shapeId="0">
      <text>
        <r>
          <rPr>
            <sz val="10"/>
            <color rgb="FF000000"/>
            <rFont val="Arial"/>
            <family val="2"/>
          </rPr>
          <t>Pinks. excel file retrieved Dec 2014, data in $/Kg scaled to$/mt.</t>
        </r>
      </text>
    </comment>
    <comment ref="L114" authorId="0" shapeId="0">
      <text>
        <r>
          <rPr>
            <sz val="10"/>
            <color rgb="FF000000"/>
            <rFont val="Arial"/>
            <family val="2"/>
          </rPr>
          <t>Pinks. excel file retrieved Dec 2014</t>
        </r>
      </text>
    </comment>
    <comment ref="M114" authorId="0" shapeId="0">
      <text>
        <r>
          <rPr>
            <sz val="10"/>
            <color rgb="FF000000"/>
            <rFont val="Arial"/>
            <family val="2"/>
          </rPr>
          <t>Pinks. excel file retrieved Dec 2014, data in $ scaled to cents.</t>
        </r>
      </text>
    </comment>
    <comment ref="O114" authorId="0" shapeId="0">
      <text>
        <r>
          <rPr>
            <b/>
            <sz val="8"/>
            <color indexed="8"/>
            <rFont val="Tahoma"/>
            <family val="2"/>
          </rPr>
          <t>IMF Commodity Prices: PWOOLC</t>
        </r>
      </text>
    </comment>
    <comment ref="P114" authorId="0" shapeId="0">
      <text>
        <r>
          <rPr>
            <b/>
            <sz val="8"/>
            <color indexed="8"/>
            <rFont val="Tahoma"/>
            <family val="2"/>
          </rPr>
          <t>IMF Commodity Prices PHIDES</t>
        </r>
      </text>
    </comment>
    <comment ref="Q114" authorId="0" shapeId="0">
      <text>
        <r>
          <rPr>
            <sz val="10"/>
            <rFont val="Arial"/>
            <family val="2"/>
          </rPr>
          <t>Pinks. excel file retrieved Dec 2014</t>
        </r>
      </text>
    </comment>
    <comment ref="R114" authorId="0" shapeId="0">
      <text>
        <r>
          <rPr>
            <sz val="10"/>
            <rFont val="Arial"/>
            <family val="2"/>
          </rPr>
          <t>Switch to series Rubber TSA20, nearby futures contract, scaled to cents.</t>
        </r>
      </text>
    </comment>
    <comment ref="S114" authorId="0" shapeId="0">
      <text>
        <r>
          <rPr>
            <b/>
            <sz val="8"/>
            <color indexed="8"/>
            <rFont val="Tahoma"/>
            <family val="2"/>
          </rPr>
          <t>Reconstructed values from UK Forestry Commission data. (Exchange rate is calculated average from IMF).</t>
        </r>
      </text>
    </comment>
    <comment ref="T114" authorId="0" shapeId="0">
      <text>
        <r>
          <rPr>
            <sz val="10"/>
            <rFont val="Arial"/>
            <family val="2"/>
          </rPr>
          <t>Pinks. excel file retrieved Dec 2014</t>
        </r>
      </text>
    </comment>
    <comment ref="U114" authorId="0" shapeId="0">
      <text>
        <r>
          <rPr>
            <sz val="10"/>
            <rFont val="Arial"/>
            <family val="2"/>
          </rPr>
          <t>Pinks. excel file retrieved Dec 2014</t>
        </r>
      </text>
    </comment>
    <comment ref="V114" authorId="0" shapeId="0">
      <text>
        <r>
          <rPr>
            <sz val="10"/>
            <rFont val="Arial"/>
            <family val="2"/>
          </rPr>
          <t>Pinks. excel file retrieved Dec 2014, data in $/mt scaled to cents/Kg.</t>
        </r>
      </text>
    </comment>
    <comment ref="W114" authorId="0" shapeId="0">
      <text>
        <r>
          <rPr>
            <sz val="10"/>
            <rFont val="Arial"/>
            <family val="2"/>
          </rPr>
          <t>Pinks. excel file retrieved Dec 2014, data in $ scaled to cents.</t>
        </r>
      </text>
    </comment>
    <comment ref="X114" authorId="0" shapeId="0">
      <text>
        <r>
          <rPr>
            <sz val="10"/>
            <rFont val="Arial"/>
            <family val="2"/>
          </rPr>
          <t>Pinks. excel file retrieved Dec 2014, data in $/mt scaled to cents/Kg.</t>
        </r>
      </text>
    </comment>
    <comment ref="Y114" authorId="0" shapeId="0">
      <text>
        <r>
          <rPr>
            <sz val="10"/>
            <rFont val="Arial"/>
            <family val="2"/>
          </rPr>
          <t>Pinks. excel file retrieved Dec 2014, data in $/mt scaled to cents/Kg.</t>
        </r>
      </text>
    </comment>
    <comment ref="Z114" authorId="0" shapeId="0">
      <text>
        <r>
          <rPr>
            <sz val="10"/>
            <rFont val="Arial"/>
            <family val="2"/>
          </rPr>
          <t>MUV from pinks. spreadsheet. rebased from 2010=100 to 1990. No info on no. of countries.</t>
        </r>
      </text>
    </comment>
    <comment ref="B115" authorId="0" shapeId="0">
      <text>
        <r>
          <rPr>
            <sz val="10"/>
            <color rgb="FF000000"/>
            <rFont val="Arial"/>
            <family val="2"/>
          </rPr>
          <t>Pinks. excel file retrieved Dec 2014, data in $ scaled to cents.</t>
        </r>
      </text>
    </comment>
    <comment ref="C115" authorId="0" shapeId="0">
      <text>
        <r>
          <rPr>
            <sz val="10"/>
            <rFont val="Arial"/>
            <family val="2"/>
          </rPr>
          <t>Pinks. excel file retrieved Dec 2014, data in $ scaled to cents.</t>
        </r>
      </text>
    </comment>
    <comment ref="D115" authorId="0" shapeId="0">
      <text>
        <r>
          <rPr>
            <sz val="10"/>
            <rFont val="Arial"/>
            <family val="2"/>
          </rPr>
          <t>Pinks. excel file retrieved Dec 2014, data in $ scaled to cents.</t>
        </r>
      </text>
    </comment>
    <comment ref="E115" authorId="0" shapeId="0">
      <text>
        <r>
          <rPr>
            <sz val="10"/>
            <rFont val="Arial"/>
            <family val="2"/>
          </rPr>
          <t>Pinks. excel file retrieved Dec 2014</t>
        </r>
      </text>
    </comment>
    <comment ref="F115" authorId="0" shapeId="0">
      <text>
        <r>
          <rPr>
            <sz val="10"/>
            <color rgb="FF000000"/>
            <rFont val="Arial"/>
            <family val="2"/>
          </rPr>
          <t xml:space="preserve">hgca international physical data. [13/2/2015]
</t>
        </r>
        <r>
          <rPr>
            <sz val="10"/>
            <color rgb="FF000000"/>
            <rFont val="Arial"/>
            <family val="2"/>
          </rPr>
          <t>http://data.hgca.com/archive/physical/xls/Data%20Archive%20-%20Physical%20International.xls</t>
        </r>
      </text>
    </comment>
    <comment ref="G115" authorId="0" shapeId="0">
      <text>
        <r>
          <rPr>
            <sz val="10"/>
            <rFont val="Arial"/>
            <family val="2"/>
          </rPr>
          <t>Pinks. excel file retrieved Dec 2014</t>
        </r>
      </text>
    </comment>
    <comment ref="H115" authorId="0" shapeId="0">
      <text>
        <r>
          <rPr>
            <sz val="10"/>
            <rFont val="Arial"/>
            <family val="2"/>
          </rPr>
          <t>Pinks. excel file retrieved Dec 2014, data in $ scaled to cents.</t>
        </r>
      </text>
    </comment>
    <comment ref="I115" authorId="0" shapeId="0">
      <text>
        <r>
          <rPr>
            <b/>
            <sz val="8"/>
            <color indexed="8"/>
            <rFont val="Tahoma"/>
            <family val="2"/>
          </rPr>
          <t>PBEEF: IMF Commodity Prices</t>
        </r>
      </text>
    </comment>
    <comment ref="J115" authorId="0" shapeId="0">
      <text>
        <r>
          <rPr>
            <sz val="10"/>
            <rFont val="Arial"/>
            <family val="2"/>
          </rPr>
          <t>Pinks. excel file retrieved Dec 2014, data in $ scaled to cents.</t>
        </r>
      </text>
    </comment>
    <comment ref="K115" authorId="0" shapeId="0">
      <text>
        <r>
          <rPr>
            <sz val="10"/>
            <color rgb="FF000000"/>
            <rFont val="Arial"/>
            <family val="2"/>
          </rPr>
          <t>Pinks. excel file retrieved Dec 2014, data in $/Kg scaled to $/mt.</t>
        </r>
      </text>
    </comment>
    <comment ref="L115" authorId="0" shapeId="0">
      <text>
        <r>
          <rPr>
            <sz val="10"/>
            <color rgb="FF000000"/>
            <rFont val="Arial"/>
            <family val="2"/>
          </rPr>
          <t>Pinks. excel file retrieved Dec 2014</t>
        </r>
      </text>
    </comment>
    <comment ref="M115" authorId="0" shapeId="0">
      <text>
        <r>
          <rPr>
            <sz val="10"/>
            <color rgb="FF000000"/>
            <rFont val="Arial"/>
            <family val="2"/>
          </rPr>
          <t>Pinks. excel file retrieved Dec 2014, data in $ scaled to cents.</t>
        </r>
      </text>
    </comment>
    <comment ref="O115" authorId="0" shapeId="0">
      <text>
        <r>
          <rPr>
            <b/>
            <sz val="8"/>
            <color indexed="8"/>
            <rFont val="Tahoma"/>
            <family val="2"/>
          </rPr>
          <t>IMF Commodity Prices: PWOOLC</t>
        </r>
      </text>
    </comment>
    <comment ref="P115" authorId="0" shapeId="0">
      <text>
        <r>
          <rPr>
            <b/>
            <sz val="8"/>
            <color indexed="8"/>
            <rFont val="Tahoma"/>
            <family val="2"/>
          </rPr>
          <t>IMF Commodity Prices PHIDES</t>
        </r>
      </text>
    </comment>
    <comment ref="Q115" authorId="0" shapeId="0">
      <text>
        <r>
          <rPr>
            <sz val="10"/>
            <rFont val="Arial"/>
            <family val="2"/>
          </rPr>
          <t>Pinks. excel file retrieved Dec 2014</t>
        </r>
      </text>
    </comment>
    <comment ref="R115" authorId="0" shapeId="0">
      <text>
        <r>
          <rPr>
            <sz val="10"/>
            <rFont val="Arial"/>
            <family val="2"/>
          </rPr>
          <t>Switch to series Rubber TSA20, nearby futures contract, scaled to cents.</t>
        </r>
      </text>
    </comment>
    <comment ref="S115" authorId="0" shapeId="0">
      <text>
        <r>
          <rPr>
            <b/>
            <sz val="8"/>
            <color indexed="8"/>
            <rFont val="Tahoma"/>
            <family val="2"/>
          </rPr>
          <t>Reconstructed values from UK Forestry Commission data. (Exchange rate is calculated average from IMF).</t>
        </r>
      </text>
    </comment>
    <comment ref="T115" authorId="0" shapeId="0">
      <text>
        <r>
          <rPr>
            <sz val="10"/>
            <rFont val="Arial"/>
            <family val="2"/>
          </rPr>
          <t>Pinks. excel file retrieved Dec 2014</t>
        </r>
      </text>
    </comment>
    <comment ref="U115" authorId="0" shapeId="0">
      <text>
        <r>
          <rPr>
            <sz val="10"/>
            <rFont val="Arial"/>
            <family val="2"/>
          </rPr>
          <t>Pinks. excel file retrieved Dec 2014</t>
        </r>
      </text>
    </comment>
    <comment ref="V115" authorId="0" shapeId="0">
      <text>
        <r>
          <rPr>
            <sz val="10"/>
            <rFont val="Arial"/>
            <family val="2"/>
          </rPr>
          <t>Pinks. excel file retrieved Dec 2014, data in $/mt scaled to cents/Kg.</t>
        </r>
      </text>
    </comment>
    <comment ref="W115" authorId="0" shapeId="0">
      <text>
        <r>
          <rPr>
            <sz val="10"/>
            <rFont val="Arial"/>
            <family val="2"/>
          </rPr>
          <t>Pinks. excel file retrieved Dec 2014, data in $ scaled to cents.</t>
        </r>
      </text>
    </comment>
    <comment ref="X115" authorId="0" shapeId="0">
      <text>
        <r>
          <rPr>
            <sz val="10"/>
            <rFont val="Arial"/>
            <family val="2"/>
          </rPr>
          <t>Pinks. excel file retrieved Dec 2014, data in $/mt scaled to cents/Kg.</t>
        </r>
      </text>
    </comment>
    <comment ref="Y115" authorId="0" shapeId="0">
      <text>
        <r>
          <rPr>
            <sz val="10"/>
            <rFont val="Arial"/>
            <family val="2"/>
          </rPr>
          <t>Pinks. excel file retrieved Dec 2014, data in $/mt scaled to cents/Kg.</t>
        </r>
      </text>
    </comment>
    <comment ref="Z115" authorId="0" shapeId="0">
      <text>
        <r>
          <rPr>
            <sz val="10"/>
            <rFont val="Arial"/>
            <family val="2"/>
          </rPr>
          <t>MUV from pinks. spreadsheet. rebased from 2010=100 to 1990. No info on no. of countries.</t>
        </r>
      </text>
    </comment>
  </commentList>
</comments>
</file>

<file path=xl/comments2.xml><?xml version="1.0" encoding="utf-8"?>
<comments xmlns="http://schemas.openxmlformats.org/spreadsheetml/2006/main">
  <authors>
    <author/>
    <author>AdminCEMOTEV</author>
    <author>Microsoft Office User</author>
    <author>Admin_SOC</author>
  </authors>
  <commentList>
    <comment ref="B1" authorId="0" shapeId="0">
      <text>
        <r>
          <rPr>
            <b/>
            <sz val="8"/>
            <color rgb="FF000000"/>
            <rFont val="Tahoma"/>
            <family val="2"/>
          </rPr>
          <t xml:space="preserve">Coffee arabica, WB Piksheet
</t>
        </r>
        <r>
          <rPr>
            <b/>
            <sz val="8"/>
            <color rgb="FF000000"/>
            <rFont val="Tahoma"/>
            <family val="2"/>
          </rPr>
          <t>ICO, Other mild Arabica</t>
        </r>
      </text>
    </comment>
    <comment ref="C1" authorId="0" shapeId="0">
      <text>
        <r>
          <rPr>
            <b/>
            <sz val="8"/>
            <color rgb="FF000000"/>
            <rFont val="Tahoma"/>
            <family val="2"/>
          </rPr>
          <t xml:space="preserve">Direct from Worldbank:
</t>
        </r>
        <r>
          <rPr>
            <b/>
            <sz val="8"/>
            <color rgb="FF000000"/>
            <rFont val="Tahoma"/>
            <family val="2"/>
          </rPr>
          <t xml:space="preserve">Pink Sheet
</t>
        </r>
      </text>
    </comment>
    <comment ref="D1" authorId="0" shapeId="0">
      <text>
        <r>
          <rPr>
            <b/>
            <sz val="8"/>
            <color rgb="FF000000"/>
            <rFont val="Tahoma"/>
            <family val="2"/>
          </rPr>
          <t>Direct from Worldbank:; 3-auctions average.</t>
        </r>
      </text>
    </comment>
    <comment ref="E1" authorId="0" shapeId="0">
      <text>
        <r>
          <rPr>
            <b/>
            <sz val="8"/>
            <color rgb="FF000000"/>
            <rFont val="Tahoma"/>
            <family val="2"/>
          </rPr>
          <t xml:space="preserve">Direct from Worldbank:;
</t>
        </r>
        <r>
          <rPr>
            <b/>
            <sz val="8"/>
            <color rgb="FF000000"/>
            <rFont val="Tahoma"/>
            <family val="2"/>
          </rPr>
          <t>Thai 5%</t>
        </r>
      </text>
    </comment>
    <comment ref="F1" authorId="0" shapeId="0">
      <text>
        <r>
          <rPr>
            <b/>
            <sz val="8"/>
            <color rgb="FF000000"/>
            <rFont val="Tahoma"/>
            <family val="2"/>
          </rPr>
          <t xml:space="preserve">AHDB site
</t>
        </r>
        <r>
          <rPr>
            <b/>
            <sz val="8"/>
            <color rgb="FF000000"/>
            <rFont val="Tahoma"/>
            <family val="2"/>
          </rPr>
          <t xml:space="preserve">Canadian no.1 western red spring.
</t>
        </r>
      </text>
    </comment>
    <comment ref="G1" authorId="0" shapeId="0">
      <text>
        <r>
          <rPr>
            <b/>
            <sz val="8"/>
            <color rgb="FF000000"/>
            <rFont val="Tahoma"/>
            <family val="2"/>
          </rPr>
          <t xml:space="preserve">Direct from Worldbank:.
</t>
        </r>
        <r>
          <rPr>
            <b/>
            <sz val="8"/>
            <color rgb="FF000000"/>
            <rFont val="Tahoma"/>
            <family val="2"/>
          </rPr>
          <t>no.2 Yellow f.o.b. US Golf port.</t>
        </r>
      </text>
    </comment>
    <comment ref="H1" authorId="0" shapeId="0">
      <text>
        <r>
          <rPr>
            <b/>
            <sz val="8"/>
            <color rgb="FF000000"/>
            <rFont val="Tahoma"/>
            <family val="2"/>
          </rPr>
          <t xml:space="preserve">Direct from Worldbank:
</t>
        </r>
        <r>
          <rPr>
            <b/>
            <sz val="8"/>
            <color rgb="FF000000"/>
            <rFont val="Tahoma"/>
            <family val="2"/>
          </rPr>
          <t>ISA daily price, f.o.b. Caribbean ports.</t>
        </r>
      </text>
    </comment>
    <comment ref="I1" authorId="0" shapeId="0">
      <text>
        <r>
          <rPr>
            <b/>
            <sz val="8"/>
            <color rgb="FF000000"/>
            <rFont val="Tahoma"/>
            <family val="2"/>
          </rPr>
          <t xml:space="preserve">IMF - Commodity Price Tables PBEEF
</t>
        </r>
        <r>
          <rPr>
            <b/>
            <sz val="8"/>
            <color rgb="FF000000"/>
            <rFont val="Tahoma"/>
            <family val="2"/>
          </rPr>
          <t xml:space="preserve">¢/LB
</t>
        </r>
      </text>
    </comment>
    <comment ref="J1" authorId="0" shapeId="0">
      <text>
        <r>
          <rPr>
            <b/>
            <sz val="8"/>
            <color rgb="FF000000"/>
            <rFont val="Tahoma"/>
            <family val="2"/>
          </rPr>
          <t xml:space="preserve">Direct from Worldbank:
</t>
        </r>
        <r>
          <rPr>
            <b/>
            <sz val="8"/>
            <color rgb="FF000000"/>
            <rFont val="Tahoma"/>
            <family val="2"/>
          </rPr>
          <t>New Zealand, frozen whole carcasses, wholesale price.</t>
        </r>
      </text>
    </comment>
    <comment ref="K1" authorId="0" shapeId="0">
      <text>
        <r>
          <rPr>
            <b/>
            <sz val="8"/>
            <color rgb="FF000000"/>
            <rFont val="Tahoma"/>
            <family val="2"/>
          </rPr>
          <t xml:space="preserve">Direct from World Bank.
</t>
        </r>
        <r>
          <rPr>
            <b/>
            <sz val="8"/>
            <color rgb="FF000000"/>
            <rFont val="Tahoma"/>
            <family val="2"/>
          </rPr>
          <t>US import price, central &amp; south American.</t>
        </r>
      </text>
    </comment>
    <comment ref="L1" authorId="0" shapeId="0">
      <text>
        <r>
          <rPr>
            <b/>
            <sz val="8"/>
            <color rgb="FF000000"/>
            <rFont val="Tahoma"/>
            <family val="2"/>
          </rPr>
          <t xml:space="preserve">Direct from World Bank. 
</t>
        </r>
        <r>
          <rPr>
            <b/>
            <sz val="8"/>
            <color rgb="FF000000"/>
            <rFont val="Tahoma"/>
            <family val="2"/>
          </rPr>
          <t>Malaysian, c.i.f. NW Europe.</t>
        </r>
      </text>
    </comment>
    <comment ref="M1" authorId="0" shapeId="0">
      <text>
        <r>
          <rPr>
            <b/>
            <sz val="8"/>
            <color rgb="FF000000"/>
            <rFont val="Tahoma"/>
            <family val="2"/>
          </rPr>
          <t xml:space="preserve">Direct from World Bank.
</t>
        </r>
        <r>
          <rPr>
            <b/>
            <sz val="8"/>
            <color rgb="FF000000"/>
            <rFont val="Tahoma"/>
            <family val="2"/>
          </rPr>
          <t>Cotton, A-Index</t>
        </r>
      </text>
    </comment>
    <comment ref="N1" authorId="0" shapeId="0">
      <text>
        <r>
          <rPr>
            <b/>
            <sz val="8"/>
            <color rgb="FF000000"/>
            <rFont val="Tahoma"/>
            <family val="2"/>
          </rPr>
          <t xml:space="preserve">Direct from Worldbank:
</t>
        </r>
        <r>
          <rPr>
            <b/>
            <sz val="8"/>
            <color rgb="FF000000"/>
            <rFont val="Tahoma"/>
            <family val="2"/>
          </rPr>
          <t xml:space="preserve">Raw White, D, f.o.b. Chittagong.
</t>
        </r>
        <r>
          <rPr>
            <b/>
            <sz val="8"/>
            <color rgb="FF000000"/>
            <rFont val="Tahoma"/>
            <family val="2"/>
          </rPr>
          <t>From 2004: updates from FAO: F.O.B. Mongla, at sight (Friday closing price); Bangladesh Jute Mills Corporation - The Public Ledger</t>
        </r>
      </text>
    </comment>
    <comment ref="O1" authorId="0" shapeId="0">
      <text>
        <r>
          <rPr>
            <b/>
            <sz val="8"/>
            <color rgb="FF000000"/>
            <rFont val="Tahoma"/>
            <family val="2"/>
          </rPr>
          <t xml:space="preserve">IMF - Commodity Price Tables PWOOLC
</t>
        </r>
        <r>
          <rPr>
            <b/>
            <sz val="8"/>
            <color rgb="FF000000"/>
            <rFont val="Tahoma"/>
            <family val="2"/>
          </rPr>
          <t>¢/Kg</t>
        </r>
      </text>
    </comment>
    <comment ref="P1" authorId="0" shapeId="0">
      <text>
        <r>
          <rPr>
            <b/>
            <sz val="8"/>
            <color rgb="FF000000"/>
            <rFont val="Tahoma"/>
            <family val="2"/>
          </rPr>
          <t xml:space="preserve">IMF - Commodity Price Tables PHIDE
</t>
        </r>
        <r>
          <rPr>
            <b/>
            <sz val="8"/>
            <color rgb="FF000000"/>
            <rFont val="Tahoma"/>
            <family val="2"/>
          </rPr>
          <t>¢/LB</t>
        </r>
      </text>
    </comment>
    <comment ref="Q1" authorId="0" shapeId="0">
      <text>
        <r>
          <rPr>
            <b/>
            <sz val="8"/>
            <color rgb="FF000000"/>
            <rFont val="Tahoma"/>
            <family val="2"/>
          </rPr>
          <t xml:space="preserve">Direct from Worldbank:
</t>
        </r>
        <r>
          <rPr>
            <b/>
            <sz val="8"/>
            <color rgb="FF000000"/>
            <rFont val="Tahoma"/>
            <family val="2"/>
          </rPr>
          <t>US import unit values unmanufactured leafes.</t>
        </r>
      </text>
    </comment>
    <comment ref="R1" authorId="0" shapeId="0">
      <text>
        <r>
          <rPr>
            <b/>
            <sz val="8"/>
            <color rgb="FF000000"/>
            <rFont val="Tahoma"/>
            <family val="2"/>
          </rPr>
          <t xml:space="preserve">Direct from Worldbank:
</t>
        </r>
        <r>
          <rPr>
            <b/>
            <sz val="8"/>
            <color rgb="FF000000"/>
            <rFont val="Tahoma"/>
            <family val="2"/>
          </rPr>
          <t>RSS no.1, RTA spot New York.</t>
        </r>
      </text>
    </comment>
    <comment ref="S1" authorId="0" shapeId="0">
      <text>
        <r>
          <rPr>
            <b/>
            <sz val="8"/>
            <color rgb="FF000000"/>
            <rFont val="Tahoma"/>
            <family val="2"/>
          </rPr>
          <t xml:space="preserve">OECD International Trade Statistics by Commodity, UK Import Unit Values in US$/mt; SITC2482.
</t>
        </r>
      </text>
    </comment>
    <comment ref="T1" authorId="0" shapeId="0">
      <text>
        <r>
          <rPr>
            <b/>
            <sz val="8"/>
            <color rgb="FF000000"/>
            <rFont val="Tahoma"/>
            <family val="2"/>
          </rPr>
          <t xml:space="preserve">Direct from Worldbank:
</t>
        </r>
        <r>
          <rPr>
            <b/>
            <sz val="8"/>
            <color rgb="FF000000"/>
            <rFont val="Tahoma"/>
            <family val="2"/>
          </rPr>
          <t>LME Grade A.</t>
        </r>
      </text>
    </comment>
    <comment ref="U1" authorId="0" shapeId="0">
      <text>
        <r>
          <rPr>
            <b/>
            <sz val="8"/>
            <color rgb="FF000000"/>
            <rFont val="Tahoma"/>
            <family val="2"/>
          </rPr>
          <t xml:space="preserve">Direct from World Bank.
</t>
        </r>
        <r>
          <rPr>
            <b/>
            <sz val="8"/>
            <color rgb="FF000000"/>
            <rFont val="Tahoma"/>
            <family val="2"/>
          </rPr>
          <t>LME</t>
        </r>
      </text>
    </comment>
    <comment ref="V1" authorId="0" shapeId="0">
      <text>
        <r>
          <rPr>
            <b/>
            <sz val="8"/>
            <color rgb="FF000000"/>
            <rFont val="Tahoma"/>
            <family val="2"/>
          </rPr>
          <t xml:space="preserve">Direct from Worldbank:
</t>
        </r>
        <r>
          <rPr>
            <b/>
            <sz val="8"/>
            <color rgb="FF000000"/>
            <rFont val="Tahoma"/>
            <family val="2"/>
          </rPr>
          <t>LME settlement price.</t>
        </r>
      </text>
    </comment>
    <comment ref="W1" authorId="0" shapeId="0">
      <text>
        <r>
          <rPr>
            <b/>
            <sz val="8"/>
            <color rgb="FF000000"/>
            <rFont val="Tahoma"/>
            <family val="2"/>
          </rPr>
          <t xml:space="preserve">Direct from Worldbank:
</t>
        </r>
        <r>
          <rPr>
            <b/>
            <sz val="8"/>
            <color rgb="FF000000"/>
            <rFont val="Tahoma"/>
            <family val="2"/>
          </rPr>
          <t xml:space="preserve">Handy &amp; Harman,
</t>
        </r>
        <r>
          <rPr>
            <b/>
            <sz val="8"/>
            <color rgb="FF000000"/>
            <rFont val="Tahoma"/>
            <family val="2"/>
          </rPr>
          <t>New York</t>
        </r>
      </text>
    </comment>
    <comment ref="X1" authorId="0" shapeId="0">
      <text>
        <r>
          <rPr>
            <b/>
            <sz val="8"/>
            <color indexed="8"/>
            <rFont val="Tahoma"/>
            <family val="2"/>
          </rPr>
          <t xml:space="preserve">Direct from Worldbank:
LME Settlement price.
</t>
        </r>
      </text>
    </comment>
    <comment ref="Y1" authorId="0" shapeId="0">
      <text>
        <r>
          <rPr>
            <b/>
            <sz val="8"/>
            <color rgb="FF000000"/>
            <rFont val="Tahoma"/>
            <family val="2"/>
          </rPr>
          <t xml:space="preserve">Direct from Worldbank:
</t>
        </r>
        <r>
          <rPr>
            <b/>
            <sz val="8"/>
            <color rgb="FF000000"/>
            <rFont val="Tahoma"/>
            <family val="2"/>
          </rPr>
          <t xml:space="preserve">LME </t>
        </r>
      </text>
    </comment>
    <comment ref="Z1" authorId="0" shapeId="0">
      <text>
        <r>
          <rPr>
            <b/>
            <sz val="8"/>
            <color rgb="FF000000"/>
            <rFont val="Tahoma"/>
            <family val="2"/>
          </rPr>
          <t xml:space="preserve"> Direct from Worldbank.
</t>
        </r>
        <r>
          <rPr>
            <b/>
            <sz val="8"/>
            <color rgb="FF000000"/>
            <rFont val="Tahoma"/>
            <family val="2"/>
          </rPr>
          <t>Base 100 1990</t>
        </r>
      </text>
    </comment>
    <comment ref="AA1" authorId="1" shapeId="0">
      <text>
        <r>
          <rPr>
            <b/>
            <sz val="9"/>
            <color rgb="FF000000"/>
            <rFont val="Tahoma"/>
            <family val="2"/>
          </rPr>
          <t>AdminCEMOTEV:</t>
        </r>
        <r>
          <rPr>
            <sz val="9"/>
            <color rgb="FF000000"/>
            <rFont val="Tahoma"/>
            <family val="2"/>
          </rPr>
          <t xml:space="preserve">
</t>
        </r>
        <r>
          <rPr>
            <sz val="9"/>
            <color rgb="FF000000"/>
            <rFont val="Tahoma"/>
            <family val="2"/>
          </rPr>
          <t xml:space="preserve">Directly from Pink sheet WB, MAJ juin 2017
</t>
        </r>
        <r>
          <rPr>
            <sz val="9"/>
            <color rgb="FF000000"/>
            <rFont val="Tahoma"/>
            <family val="2"/>
          </rPr>
          <t>Base 100 1990</t>
        </r>
      </text>
    </comment>
    <comment ref="O96" authorId="2" shapeId="0">
      <text>
        <r>
          <rPr>
            <b/>
            <sz val="10"/>
            <color rgb="FF000000"/>
            <rFont val="Tahoma"/>
            <family val="2"/>
          </rPr>
          <t xml:space="preserve">Clément François:
</t>
        </r>
        <r>
          <rPr>
            <sz val="10"/>
            <color rgb="FF000000"/>
            <rFont val="Tahoma"/>
            <family val="2"/>
          </rPr>
          <t xml:space="preserve">Discrepancy of 9,89% with Pfaffenzeller data 
</t>
        </r>
      </text>
    </comment>
    <comment ref="S106" authorId="0" shapeId="0">
      <text>
        <r>
          <rPr>
            <b/>
            <sz val="8"/>
            <color rgb="FF000000"/>
            <rFont val="Tahoma"/>
            <family val="2"/>
          </rPr>
          <t>Reconstructed values from UK Forestry Commission data.</t>
        </r>
      </text>
    </comment>
    <comment ref="Z106" authorId="0" shapeId="0">
      <text>
        <r>
          <rPr>
            <b/>
            <sz val="8"/>
            <color indexed="8"/>
            <rFont val="Tahoma"/>
            <family val="2"/>
            <charset val="1"/>
          </rPr>
          <t>MUV05 from rebased MUV series in 'historical data' pinksheet excel  file on prospects website.</t>
        </r>
      </text>
    </comment>
    <comment ref="S107" authorId="1" shapeId="0">
      <text>
        <r>
          <rPr>
            <b/>
            <sz val="9"/>
            <color rgb="FF000000"/>
            <rFont val="Tahoma"/>
            <family val="2"/>
          </rPr>
          <t>AdminCEMOTEV:</t>
        </r>
        <r>
          <rPr>
            <sz val="9"/>
            <color rgb="FF000000"/>
            <rFont val="Tahoma"/>
            <family val="2"/>
          </rPr>
          <t xml:space="preserve">
</t>
        </r>
        <r>
          <rPr>
            <sz val="9"/>
            <color rgb="FF000000"/>
            <rFont val="Tahoma"/>
            <family val="2"/>
          </rPr>
          <t>Updated through the UK forestry data, in accordance with Pfaffenzeller. Discrepancies of less than 0,8 % with Pfaffenzeller data except for 2006 and 2013 (see bleow)</t>
        </r>
      </text>
    </comment>
    <comment ref="Z107" authorId="0" shapeId="0">
      <text>
        <r>
          <rPr>
            <b/>
            <sz val="8"/>
            <color rgb="FF000000"/>
            <rFont val="Tahoma"/>
            <family val="2"/>
          </rPr>
          <t>MUV05 from rebased MUV series in 'historical data' pinksheet excel  file on prospects website.</t>
        </r>
      </text>
    </comment>
    <comment ref="F108" authorId="0" shapeId="0">
      <text>
        <r>
          <rPr>
            <b/>
            <sz val="8"/>
            <color rgb="FF000000"/>
            <rFont val="Tahoma"/>
            <family val="2"/>
          </rPr>
          <t xml:space="preserve">Pinksheet June 2008, Canadian no.1 Western Red Spring (CWRS) </t>
        </r>
      </text>
    </comment>
    <comment ref="R108" authorId="0" shapeId="0">
      <text>
        <r>
          <rPr>
            <b/>
            <sz val="8"/>
            <color indexed="8"/>
            <rFont val="Tahoma"/>
            <family val="2"/>
          </rPr>
          <t>Pinksheet June 2008:
Rubber RSS1/RTA New York / Rubber US</t>
        </r>
      </text>
    </comment>
    <comment ref="S108" authorId="1" shapeId="0">
      <text>
        <r>
          <rPr>
            <b/>
            <sz val="9"/>
            <color rgb="FF000000"/>
            <rFont val="Tahoma"/>
            <family val="2"/>
          </rPr>
          <t>AdminCEMOTEV:</t>
        </r>
        <r>
          <rPr>
            <sz val="9"/>
            <color rgb="FF000000"/>
            <rFont val="Tahoma"/>
            <family val="2"/>
          </rPr>
          <t xml:space="preserve">
</t>
        </r>
        <r>
          <rPr>
            <sz val="9"/>
            <color rgb="FF000000"/>
            <rFont val="Tahoma"/>
            <family val="2"/>
          </rPr>
          <t>Discrepancy of 2,33% with Pfaffenzeller estimate</t>
        </r>
      </text>
    </comment>
    <comment ref="Z108" authorId="0" shapeId="0">
      <text>
        <r>
          <rPr>
            <b/>
            <sz val="8"/>
            <color rgb="FF000000"/>
            <rFont val="Tahoma"/>
            <family val="2"/>
          </rPr>
          <t>MUV05 from rebased MUV series in 'historical data' pinksheet excel  file on prospects website.</t>
        </r>
      </text>
    </comment>
    <comment ref="F109" authorId="0" shapeId="0">
      <text>
        <r>
          <rPr>
            <b/>
            <sz val="8"/>
            <color rgb="FF000000"/>
            <rFont val="Tahoma"/>
            <family val="2"/>
          </rPr>
          <t xml:space="preserve">Pinksheet June 2008, Canadian no.1 Western Red Spring (CWRS) </t>
        </r>
      </text>
    </comment>
    <comment ref="R109" authorId="0" shapeId="0">
      <text>
        <r>
          <rPr>
            <b/>
            <sz val="8"/>
            <color indexed="8"/>
            <rFont val="Tahoma"/>
            <family val="2"/>
          </rPr>
          <t xml:space="preserve">Pinksheet June 2008:
Rubber RSS1/RTA New York / Rubber US
</t>
        </r>
      </text>
    </comment>
    <comment ref="Z109" authorId="0" shapeId="0">
      <text>
        <r>
          <rPr>
            <b/>
            <sz val="8"/>
            <color rgb="FF000000"/>
            <rFont val="Tahoma"/>
            <family val="2"/>
          </rPr>
          <t>MUV05 from rebased MUV series in 'historical data' pinksheet excel  file on prospects website.</t>
        </r>
      </text>
    </comment>
    <comment ref="F110" authorId="0" shapeId="0">
      <text>
        <r>
          <rPr>
            <b/>
            <sz val="8"/>
            <color rgb="FF000000"/>
            <rFont val="Tahoma"/>
            <family val="2"/>
          </rPr>
          <t>Pinksheet June 2009, Wheat - Canada</t>
        </r>
      </text>
    </comment>
    <comment ref="R110" authorId="0" shapeId="0">
      <text>
        <r>
          <rPr>
            <b/>
            <sz val="8"/>
            <color indexed="8"/>
            <rFont val="Tahoma"/>
            <family val="2"/>
          </rPr>
          <t>Pinksheet June 2009:
Rubber RSS1/RTA New York / Rubber US</t>
        </r>
      </text>
    </comment>
    <comment ref="Z110" authorId="0" shapeId="0">
      <text>
        <r>
          <rPr>
            <b/>
            <sz val="8"/>
            <color rgb="FF000000"/>
            <rFont val="Tahoma"/>
            <family val="2"/>
          </rPr>
          <t>MUV05 from rebased MUV series in 'historical data' pinksheet excel  file on prospects website.</t>
        </r>
      </text>
    </comment>
    <comment ref="F111" authorId="0" shapeId="0">
      <text>
        <r>
          <rPr>
            <b/>
            <sz val="8"/>
            <color rgb="FF000000"/>
            <rFont val="Tahoma"/>
            <family val="2"/>
            <charset val="1"/>
          </rPr>
          <t xml:space="preserve">Pinksheet historic excel file retrieved may 2011.
</t>
        </r>
        <r>
          <rPr>
            <b/>
            <sz val="8"/>
            <color rgb="FF000000"/>
            <rFont val="Tahoma"/>
            <family val="2"/>
            <charset val="1"/>
          </rPr>
          <t>wheat - Canada</t>
        </r>
      </text>
    </comment>
    <comment ref="R111" authorId="0" shapeId="0">
      <text>
        <r>
          <rPr>
            <sz val="8"/>
            <color rgb="FF000000"/>
            <rFont val="Tahoma"/>
            <family val="2"/>
            <charset val="1"/>
          </rPr>
          <t xml:space="preserve">Pinksheet historic excel file retrieved may 2011.
</t>
        </r>
        <r>
          <rPr>
            <sz val="8"/>
            <color rgb="FF000000"/>
            <rFont val="Tahoma"/>
            <family val="2"/>
            <charset val="1"/>
          </rPr>
          <t xml:space="preserve">Rubber US
</t>
        </r>
      </text>
    </comment>
    <comment ref="Z111" authorId="0" shapeId="0">
      <text>
        <r>
          <rPr>
            <b/>
            <sz val="8"/>
            <color rgb="FF000000"/>
            <rFont val="Tahoma"/>
            <family val="2"/>
          </rPr>
          <t xml:space="preserve">MUV05 from rebased MUV series in 'historical data' pinksheet excel  file on prospects website.
</t>
        </r>
      </text>
    </comment>
    <comment ref="F112" authorId="0" shapeId="0">
      <text>
        <r>
          <rPr>
            <b/>
            <sz val="8"/>
            <color rgb="FF000000"/>
            <rFont val="Tahoma"/>
            <family val="2"/>
            <charset val="1"/>
          </rPr>
          <t>Pinksheet historic excel file retrieved juin 2017. Same value than Pfaffenzeller's</t>
        </r>
      </text>
    </comment>
    <comment ref="R112" authorId="0" shapeId="0">
      <text>
        <r>
          <rPr>
            <b/>
            <sz val="8"/>
            <color rgb="FF000000"/>
            <rFont val="Tahoma"/>
            <family val="2"/>
            <charset val="1"/>
          </rPr>
          <t xml:space="preserve">Pinksheet historic excel file retrieved may 2011.
</t>
        </r>
        <r>
          <rPr>
            <b/>
            <sz val="8"/>
            <color rgb="FF000000"/>
            <rFont val="Tahoma"/>
            <family val="2"/>
            <charset val="1"/>
          </rPr>
          <t xml:space="preserve">Rubber US
</t>
        </r>
      </text>
    </comment>
    <comment ref="Z112" authorId="0" shapeId="0">
      <text>
        <r>
          <rPr>
            <b/>
            <sz val="8"/>
            <color rgb="FF000000"/>
            <rFont val="Tahoma"/>
            <family val="2"/>
          </rPr>
          <t>MUV05 from rebased MUV series in 'historical data' pinksheet excel  file on prospects website.</t>
        </r>
      </text>
    </comment>
    <comment ref="F113" authorId="0" shapeId="0">
      <text>
        <r>
          <rPr>
            <b/>
            <sz val="8"/>
            <color rgb="FF000000"/>
            <rFont val="Tahoma"/>
            <family val="2"/>
          </rPr>
          <t>Pinksheet historic excel file retrieved juin 2017. Same Value than Pfaffenzeller's. Based on Wheat Canadian</t>
        </r>
      </text>
    </comment>
    <comment ref="R113" authorId="0" shapeId="0">
      <text>
        <r>
          <rPr>
            <b/>
            <sz val="8"/>
            <color rgb="FF000000"/>
            <rFont val="Tahoma"/>
            <family val="2"/>
          </rPr>
          <t>From WB historical data spreadsheet, retrieved Oct. 2012</t>
        </r>
      </text>
    </comment>
    <comment ref="Z113" authorId="0" shapeId="0">
      <text>
        <r>
          <rPr>
            <b/>
            <sz val="8"/>
            <color rgb="FF000000"/>
            <rFont val="Tahoma"/>
            <family val="2"/>
          </rPr>
          <t xml:space="preserve">MUV15 from rebased MUV series in 'historical data' pinksheet excel  file on prospects website.
</t>
        </r>
      </text>
    </comment>
    <comment ref="F114" authorId="0" shapeId="0">
      <text>
        <r>
          <rPr>
            <sz val="10"/>
            <color rgb="FF000000"/>
            <rFont val="Arial"/>
            <family val="2"/>
          </rPr>
          <t xml:space="preserve">hgca international physical data. [13/2/2015]
</t>
        </r>
        <r>
          <rPr>
            <sz val="10"/>
            <color rgb="FF000000"/>
            <rFont val="Arial"/>
            <family val="2"/>
          </rPr>
          <t xml:space="preserve">http://data.hgca.com/archive/physical/xls/Data%20Archive%20-%20Physical%20International.xls
</t>
        </r>
        <r>
          <rPr>
            <sz val="10"/>
            <color rgb="FF000000"/>
            <rFont val="Arial"/>
            <family val="2"/>
          </rPr>
          <t>Same source for the update. A discrepancy of 1,5% with Pfaffenzeller estimates for 2012. Change of source. Disruption in the serie.</t>
        </r>
      </text>
    </comment>
    <comment ref="R114" authorId="0" shapeId="0">
      <text>
        <r>
          <rPr>
            <sz val="10"/>
            <color rgb="FF000000"/>
            <rFont val="Arial"/>
            <family val="2"/>
          </rPr>
          <t>Switch to series Rubber TSA20, nearby futures contract, scaled to cents.</t>
        </r>
      </text>
    </comment>
    <comment ref="Z114" authorId="0" shapeId="0">
      <text>
        <r>
          <rPr>
            <sz val="10"/>
            <color rgb="FF000000"/>
            <rFont val="Arial"/>
            <family val="2"/>
          </rPr>
          <t>MUV from pinks. spreadsheet. rebased from 2010=100 to 1990. No info on no. of countries.</t>
        </r>
      </text>
    </comment>
    <comment ref="F115" authorId="0" shapeId="0">
      <text>
        <r>
          <rPr>
            <sz val="10"/>
            <color rgb="FF000000"/>
            <rFont val="Arial"/>
            <family val="2"/>
          </rPr>
          <t xml:space="preserve">hgca international physical data. [13/2/2015]
</t>
        </r>
        <r>
          <rPr>
            <sz val="10"/>
            <color rgb="FF000000"/>
            <rFont val="Arial"/>
            <family val="2"/>
          </rPr>
          <t xml:space="preserve">http://data.hgca.com/archive/physical/xls/Data%20Archive%20-%20Physical%20International.xls
</t>
        </r>
        <r>
          <rPr>
            <sz val="10"/>
            <color rgb="FF000000"/>
            <rFont val="Arial"/>
            <family val="2"/>
          </rPr>
          <t>Same source for the update. A discrepancy of 7,3% with Pfaffenzeller estimates for 2013.</t>
        </r>
      </text>
    </comment>
    <comment ref="J115" authorId="1" shapeId="0">
      <text>
        <r>
          <rPr>
            <b/>
            <sz val="9"/>
            <color rgb="FF000000"/>
            <rFont val="Tahoma"/>
            <family val="2"/>
          </rPr>
          <t>AdminCEMOTEV:</t>
        </r>
        <r>
          <rPr>
            <sz val="9"/>
            <color rgb="FF000000"/>
            <rFont val="Tahoma"/>
            <family val="2"/>
          </rPr>
          <t xml:space="preserve">
</t>
        </r>
        <r>
          <rPr>
            <sz val="9"/>
            <color rgb="FF000000"/>
            <rFont val="Tahoma"/>
            <family val="2"/>
          </rPr>
          <t>Based on the same serie of Meat Sheep from the pink sheet of the WB. Discrepancy of  9,26% with Pfaffenzeller data</t>
        </r>
      </text>
    </comment>
    <comment ref="R115" authorId="0" shapeId="0">
      <text>
        <r>
          <rPr>
            <sz val="10"/>
            <color rgb="FF000000"/>
            <rFont val="Arial"/>
            <family val="2"/>
          </rPr>
          <t>Switch to series Rubber TSA20, nearby futures contract, scaled to cents.</t>
        </r>
      </text>
    </comment>
    <comment ref="S115" authorId="1" shapeId="0">
      <text>
        <r>
          <rPr>
            <b/>
            <sz val="9"/>
            <color rgb="FF000000"/>
            <rFont val="Tahoma"/>
            <family val="2"/>
          </rPr>
          <t>AdminCEMOTEV:</t>
        </r>
        <r>
          <rPr>
            <sz val="9"/>
            <color rgb="FF000000"/>
            <rFont val="Tahoma"/>
            <family val="2"/>
          </rPr>
          <t xml:space="preserve">
</t>
        </r>
        <r>
          <rPr>
            <sz val="9"/>
            <color rgb="FF000000"/>
            <rFont val="Tahoma"/>
            <family val="2"/>
          </rPr>
          <t>Discrepancy of 1,13% with Pfaffenzeller</t>
        </r>
      </text>
    </comment>
    <comment ref="Z115" authorId="0" shapeId="0">
      <text>
        <r>
          <rPr>
            <sz val="10"/>
            <color rgb="FF000000"/>
            <rFont val="Arial"/>
            <family val="2"/>
          </rPr>
          <t>MUV from pinks. spreadsheet. rebased from 2010=100 to 1990. No info on no. of countries.</t>
        </r>
      </text>
    </comment>
    <comment ref="B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C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D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E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F116" authorId="1" shapeId="0">
      <text>
        <r>
          <rPr>
            <b/>
            <sz val="9"/>
            <color rgb="FF000000"/>
            <rFont val="Tahoma"/>
            <family val="2"/>
          </rPr>
          <t>AdminCEMOTEV:</t>
        </r>
        <r>
          <rPr>
            <sz val="9"/>
            <color rgb="FF000000"/>
            <rFont val="Tahoma"/>
            <family val="2"/>
          </rPr>
          <t xml:space="preserve">
</t>
        </r>
        <r>
          <rPr>
            <sz val="9"/>
            <color rgb="FF000000"/>
            <rFont val="Tahoma"/>
            <family val="2"/>
          </rPr>
          <t xml:space="preserve">hgca international physical data. [13/2/2015]
</t>
        </r>
        <r>
          <rPr>
            <sz val="9"/>
            <color rgb="FF000000"/>
            <rFont val="Tahoma"/>
            <family val="2"/>
          </rPr>
          <t xml:space="preserve">http://data.hgca.com/archive/physical/xls/Data%20Archive%20-%20Physical%20International.xls
</t>
        </r>
        <r>
          <rPr>
            <sz val="9"/>
            <color rgb="FF000000"/>
            <rFont val="Tahoma"/>
            <family val="2"/>
          </rPr>
          <t xml:space="preserve">Same source as in Pfaffenzeller for the update. </t>
        </r>
      </text>
    </comment>
    <comment ref="G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H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I116" authorId="1" shapeId="0">
      <text>
        <r>
          <rPr>
            <b/>
            <sz val="9"/>
            <color rgb="FF000000"/>
            <rFont val="Tahoma"/>
            <family val="2"/>
          </rPr>
          <t>AdminCEMOTEV:</t>
        </r>
        <r>
          <rPr>
            <sz val="9"/>
            <color rgb="FF000000"/>
            <rFont val="Tahoma"/>
            <family val="2"/>
          </rPr>
          <t xml:space="preserve">
</t>
        </r>
        <r>
          <rPr>
            <sz val="9"/>
            <color rgb="FF000000"/>
            <rFont val="Tahoma"/>
            <family val="2"/>
          </rPr>
          <t>Updated using IMF Pbeef, Beef, Australian and New Zealand 85% lean fores, CIF U.S. import price, US cents per pound. No discrepancies for all prévious years</t>
        </r>
      </text>
    </comment>
    <comment ref="J116" authorId="1" shapeId="0">
      <text>
        <r>
          <rPr>
            <b/>
            <sz val="9"/>
            <color rgb="FF000000"/>
            <rFont val="Tahoma"/>
            <family val="2"/>
          </rPr>
          <t>AdminCEMOTEV:</t>
        </r>
        <r>
          <rPr>
            <sz val="9"/>
            <color rgb="FF000000"/>
            <rFont val="Tahoma"/>
            <family val="2"/>
          </rPr>
          <t xml:space="preserve">
</t>
        </r>
        <r>
          <rPr>
            <sz val="9"/>
            <color rgb="FF000000"/>
            <rFont val="Tahoma"/>
            <family val="2"/>
          </rPr>
          <t xml:space="preserve">Based on the same serie of Meat Sheep from the pink sheet of the WB. </t>
        </r>
      </text>
    </comment>
    <comment ref="K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prévious years</t>
        </r>
      </text>
    </comment>
    <comment ref="L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M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N116" authorId="1" shapeId="0">
      <text>
        <r>
          <rPr>
            <b/>
            <sz val="9"/>
            <color rgb="FF000000"/>
            <rFont val="Tahoma"/>
            <family val="2"/>
          </rPr>
          <t>AdminCEMOTEV:</t>
        </r>
        <r>
          <rPr>
            <sz val="9"/>
            <color rgb="FF000000"/>
            <rFont val="Tahoma"/>
            <family val="2"/>
          </rPr>
          <t xml:space="preserve">
</t>
        </r>
        <r>
          <rPr>
            <sz val="9"/>
            <color rgb="FF000000"/>
            <rFont val="Tahoma"/>
            <family val="2"/>
          </rPr>
          <t xml:space="preserve">See jute in gycpi-updatedjuin2017.
</t>
        </r>
        <r>
          <rPr>
            <sz val="9"/>
            <color rgb="FF000000"/>
            <rFont val="Tahoma"/>
            <family val="2"/>
          </rPr>
          <t xml:space="preserve">We used the growth rate of the export price of Jute in Bangladesh to update the data obtained from Pfaffenzeller. The estimates produced should be considered with caution. </t>
        </r>
      </text>
    </comment>
    <comment ref="O116" authorId="1" shapeId="0">
      <text>
        <r>
          <rPr>
            <b/>
            <sz val="9"/>
            <color rgb="FF000000"/>
            <rFont val="Tahoma"/>
            <family val="2"/>
          </rPr>
          <t>Clément François:</t>
        </r>
        <r>
          <rPr>
            <sz val="9"/>
            <color rgb="FF000000"/>
            <rFont val="Tahoma"/>
            <family val="2"/>
          </rPr>
          <t xml:space="preserve">
</t>
        </r>
        <r>
          <rPr>
            <sz val="9"/>
            <color rgb="FF000000"/>
            <rFont val="Tahoma"/>
            <family val="2"/>
          </rPr>
          <t>Updated using IMF data PwoolC, Coarse Wool. Discrepancies of 1,03% with Pfaffenzeller's source</t>
        </r>
      </text>
    </comment>
    <comment ref="P116" authorId="1" shapeId="0">
      <text>
        <r>
          <rPr>
            <b/>
            <sz val="9"/>
            <color rgb="FF000000"/>
            <rFont val="Tahoma"/>
            <family val="2"/>
          </rPr>
          <t>AdminCEMOTEV:</t>
        </r>
        <r>
          <rPr>
            <sz val="9"/>
            <color rgb="FF000000"/>
            <rFont val="Tahoma"/>
            <family val="2"/>
          </rPr>
          <t xml:space="preserve">
</t>
        </r>
        <r>
          <rPr>
            <sz val="9"/>
            <color rgb="FF000000"/>
            <rFont val="Tahoma"/>
            <family val="2"/>
          </rPr>
          <t>Updated using IMF data Phide, Hides, Heavy native steers, over 53 pounds, wholesale dealer's price, US, Chicago, fob Shipping Point, US cents per pound. No discrepancies for all previous years</t>
        </r>
      </text>
    </comment>
    <comment ref="Q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R116" authorId="1" shapeId="0">
      <text>
        <r>
          <rPr>
            <b/>
            <sz val="9"/>
            <color rgb="FF000000"/>
            <rFont val="Tahoma"/>
            <family val="2"/>
          </rPr>
          <t>AdminCEMOTEV:</t>
        </r>
        <r>
          <rPr>
            <sz val="9"/>
            <color rgb="FF000000"/>
            <rFont val="Tahoma"/>
            <family val="2"/>
          </rPr>
          <t xml:space="preserve">
</t>
        </r>
        <r>
          <rPr>
            <sz val="9"/>
            <color rgb="FF000000"/>
            <rFont val="Tahoma"/>
            <family val="2"/>
          </rPr>
          <t>Updated by the application of the evolution of the  Rubber "SGP/MYS" (Asia), RSS3 grade, Singapore Commodity Exchange Ltd (SICOM) nearby contract beginning 2004; during 2000 to 2003, Singapore RSS1</t>
        </r>
      </text>
    </comment>
    <comment ref="S116" authorId="1" shapeId="0">
      <text>
        <r>
          <rPr>
            <b/>
            <sz val="9"/>
            <color rgb="FF000000"/>
            <rFont val="Tahoma"/>
            <family val="2"/>
          </rPr>
          <t>AdminCEMOTEV:</t>
        </r>
        <r>
          <rPr>
            <sz val="9"/>
            <color rgb="FF000000"/>
            <rFont val="Tahoma"/>
            <family val="2"/>
          </rPr>
          <t xml:space="preserve">
</t>
        </r>
        <r>
          <rPr>
            <sz val="9"/>
            <color rgb="FF000000"/>
            <rFont val="Tahoma"/>
            <family val="2"/>
          </rPr>
          <t>updated in accordance with Pfaffenzeller methodlogy and sources (UK forestry SawnWood coniferous)</t>
        </r>
      </text>
    </comment>
    <comment ref="T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U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V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W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X116"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Z116" authorId="1" shapeId="0">
      <text>
        <r>
          <rPr>
            <b/>
            <sz val="9"/>
            <color rgb="FF000000"/>
            <rFont val="Tahoma"/>
            <family val="2"/>
          </rPr>
          <t>AdminCEMOTEV:</t>
        </r>
        <r>
          <rPr>
            <sz val="9"/>
            <color rgb="FF000000"/>
            <rFont val="Tahoma"/>
            <family val="2"/>
          </rPr>
          <t xml:space="preserve">
</t>
        </r>
        <r>
          <rPr>
            <sz val="9"/>
            <color rgb="FF000000"/>
            <rFont val="Tahoma"/>
            <family val="2"/>
          </rPr>
          <t>Update by the World Bank Pink sheet MUV evolution. We have kept the Pfaffenzeller data unitl 2013, even if there is a discrepancy of 2,84% in 2012 and 2013 with data computed using the same MUV index as Pfaffenzeller from the Pink sheet.</t>
        </r>
      </text>
    </comment>
    <comment ref="F117" authorId="1" shapeId="0">
      <text>
        <r>
          <rPr>
            <b/>
            <sz val="9"/>
            <color rgb="FF000000"/>
            <rFont val="Tahoma"/>
            <family val="2"/>
          </rPr>
          <t>AdminCEMOTEV:</t>
        </r>
        <r>
          <rPr>
            <sz val="9"/>
            <color rgb="FF000000"/>
            <rFont val="Tahoma"/>
            <family val="2"/>
          </rPr>
          <t xml:space="preserve">
</t>
        </r>
        <r>
          <rPr>
            <sz val="9"/>
            <color rgb="FF000000"/>
            <rFont val="Tahoma"/>
            <family val="2"/>
          </rPr>
          <t xml:space="preserve">AdminCEMOTEV:
</t>
        </r>
        <r>
          <rPr>
            <sz val="9"/>
            <color rgb="FF000000"/>
            <rFont val="Tahoma"/>
            <family val="2"/>
          </rPr>
          <t xml:space="preserve">hgca international physical data. [13/2/2015]
</t>
        </r>
        <r>
          <rPr>
            <sz val="9"/>
            <color rgb="FF000000"/>
            <rFont val="Tahoma"/>
            <family val="2"/>
          </rPr>
          <t xml:space="preserve">http://data.hgca.com/archive/physical/xls/Data%20Archive%20-%20Physical%20International.xls
</t>
        </r>
        <r>
          <rPr>
            <sz val="9"/>
            <color rgb="FF000000"/>
            <rFont val="Tahoma"/>
            <family val="2"/>
          </rPr>
          <t xml:space="preserve">Same source as in Pfaffenzeller for the update. </t>
        </r>
      </text>
    </comment>
    <comment ref="F118" authorId="1" shapeId="0">
      <text>
        <r>
          <rPr>
            <b/>
            <sz val="9"/>
            <color rgb="FF000000"/>
            <rFont val="Tahoma"/>
            <family val="2"/>
          </rPr>
          <t>AdminCEMOTEV:</t>
        </r>
        <r>
          <rPr>
            <sz val="9"/>
            <color rgb="FF000000"/>
            <rFont val="Tahoma"/>
            <family val="2"/>
          </rPr>
          <t xml:space="preserve">
</t>
        </r>
        <r>
          <rPr>
            <sz val="9"/>
            <color rgb="FF000000"/>
            <rFont val="Tahoma"/>
            <family val="2"/>
          </rPr>
          <t xml:space="preserve">AdminCEMOTEV:
</t>
        </r>
        <r>
          <rPr>
            <sz val="9"/>
            <color rgb="FF000000"/>
            <rFont val="Tahoma"/>
            <family val="2"/>
          </rPr>
          <t xml:space="preserve">hgca international physical data. [13/2/2015]
</t>
        </r>
        <r>
          <rPr>
            <sz val="9"/>
            <color rgb="FF000000"/>
            <rFont val="Tahoma"/>
            <family val="2"/>
          </rPr>
          <t xml:space="preserve">http://data.hgca.com/archive/physical/xls/Data%20Archive%20-%20Physical%20International.xls
</t>
        </r>
        <r>
          <rPr>
            <sz val="9"/>
            <color rgb="FF000000"/>
            <rFont val="Tahoma"/>
            <family val="2"/>
          </rPr>
          <t xml:space="preserve">Same source as in Pfaffenzeller for the update. </t>
        </r>
      </text>
    </comment>
    <comment ref="N118" authorId="1" shapeId="0">
      <text>
        <r>
          <rPr>
            <b/>
            <sz val="10"/>
            <color rgb="FF000000"/>
            <rFont val="Tahoma"/>
            <family val="2"/>
          </rPr>
          <t xml:space="preserve">Clément François :
</t>
        </r>
        <r>
          <rPr>
            <sz val="10"/>
            <color rgb="FF000000"/>
            <rFont val="Tahoma"/>
            <family val="2"/>
          </rPr>
          <t xml:space="preserve">Updated using UNCTADSTAT data 
</t>
        </r>
        <r>
          <rPr>
            <sz val="10"/>
            <color rgb="FF000000"/>
            <rFont val="Tahoma"/>
            <family val="2"/>
          </rPr>
          <t xml:space="preserve">
</t>
        </r>
        <r>
          <rPr>
            <sz val="10"/>
            <color rgb="FF000000"/>
            <rFont val="Tahoma"/>
            <family val="2"/>
          </rPr>
          <t>(https://unctadstat.unctad.org/wds/TableViewer/tableView.aspx?ReportId=28768)</t>
        </r>
      </text>
    </comment>
    <comment ref="Y118" authorId="1" shapeId="0">
      <text>
        <r>
          <rPr>
            <b/>
            <sz val="9"/>
            <color rgb="FF000000"/>
            <rFont val="Tahoma"/>
            <family val="2"/>
          </rPr>
          <t>AdminCEMOTEV:</t>
        </r>
        <r>
          <rPr>
            <sz val="9"/>
            <color rgb="FF000000"/>
            <rFont val="Tahoma"/>
            <family val="2"/>
          </rPr>
          <t xml:space="preserve">
</t>
        </r>
        <r>
          <rPr>
            <sz val="9"/>
            <color rgb="FF000000"/>
            <rFont val="Tahoma"/>
            <family val="2"/>
          </rPr>
          <t>Updated using Pink sheet. No discrepancies for all previous years</t>
        </r>
      </text>
    </comment>
    <comment ref="F119" authorId="2" shapeId="0">
      <text>
        <r>
          <rPr>
            <b/>
            <sz val="10"/>
            <color rgb="FF000000"/>
            <rFont val="Tahoma"/>
            <family val="2"/>
          </rPr>
          <t>Clément François:</t>
        </r>
        <r>
          <rPr>
            <sz val="10"/>
            <color rgb="FF000000"/>
            <rFont val="Tahoma"/>
            <family val="2"/>
          </rPr>
          <t xml:space="preserve">
</t>
        </r>
        <r>
          <rPr>
            <sz val="10"/>
            <color rgb="FF000000"/>
            <rFont val="Tahoma"/>
            <family val="2"/>
          </rPr>
          <t>updated with</t>
        </r>
        <r>
          <rPr>
            <sz val="10"/>
            <color rgb="FF000000"/>
            <rFont val="Arial"/>
            <family val="2"/>
          </rPr>
          <t xml:space="preserve"> AHDB data (same series). High level of confidence
</t>
        </r>
        <r>
          <rPr>
            <sz val="10"/>
            <color rgb="FF000000"/>
            <rFont val="Tahoma"/>
            <family val="2"/>
          </rPr>
          <t xml:space="preserve"> </t>
        </r>
        <r>
          <rPr>
            <sz val="10"/>
            <color rgb="FF000000"/>
            <rFont val="Arial"/>
            <family val="2"/>
          </rPr>
          <t xml:space="preserve">http://54.171.144.113/datahub/marketprices/international_grain.php </t>
        </r>
        <r>
          <rPr>
            <sz val="10"/>
            <color rgb="FF000000"/>
            <rFont val="Tahoma"/>
            <family val="2"/>
          </rPr>
          <t xml:space="preserve">
</t>
        </r>
      </text>
    </comment>
    <comment ref="L119" authorId="3" shapeId="0">
      <text>
        <r>
          <rPr>
            <b/>
            <sz val="9"/>
            <color indexed="81"/>
            <rFont val="Tahoma"/>
            <family val="2"/>
          </rPr>
          <t>Admin_SOC:</t>
        </r>
        <r>
          <rPr>
            <sz val="9"/>
            <color indexed="81"/>
            <rFont val="Tahoma"/>
            <family val="2"/>
          </rPr>
          <t xml:space="preserve">
Updated through the growth rate of Palm oil in the Pink sheet WB data.</t>
        </r>
      </text>
    </comment>
    <comment ref="N119" authorId="2" shapeId="0">
      <text>
        <r>
          <rPr>
            <b/>
            <sz val="10"/>
            <color rgb="FF000000"/>
            <rFont val="Tahoma"/>
            <family val="34"/>
          </rPr>
          <t>Clément François :</t>
        </r>
        <r>
          <rPr>
            <sz val="10"/>
            <color rgb="FF000000"/>
            <rFont val="Arial"/>
            <family val="2"/>
          </rPr>
          <t xml:space="preserve">
</t>
        </r>
        <r>
          <rPr>
            <sz val="10"/>
            <color rgb="FF000000"/>
            <rFont val="Tahoma"/>
            <family val="34"/>
          </rPr>
          <t xml:space="preserve">Updated using UNCTADSTAT data </t>
        </r>
        <r>
          <rPr>
            <sz val="10"/>
            <color rgb="FF000000"/>
            <rFont val="Arial"/>
            <family val="2"/>
          </rPr>
          <t xml:space="preserve">
</t>
        </r>
        <r>
          <rPr>
            <sz val="10"/>
            <color rgb="FF000000"/>
            <rFont val="Tahoma"/>
            <family val="34"/>
          </rPr>
          <t>(https://unctadstat.unctad.org/wds/TableViewer/tableView.aspx?ReportId=28768)</t>
        </r>
      </text>
    </comment>
    <comment ref="F120" authorId="2" shapeId="0">
      <text>
        <r>
          <rPr>
            <b/>
            <sz val="10"/>
            <color rgb="FF000000"/>
            <rFont val="Tahoma"/>
            <family val="2"/>
          </rPr>
          <t xml:space="preserve">Clément François:
</t>
        </r>
        <r>
          <rPr>
            <sz val="10"/>
            <color rgb="FF000000"/>
            <rFont val="Arial"/>
            <family val="2"/>
          </rPr>
          <t xml:space="preserve">updated with AHDB data (same series. High level of confidence 
</t>
        </r>
        <r>
          <rPr>
            <sz val="10"/>
            <color rgb="FF000000"/>
            <rFont val="Arial"/>
            <family val="2"/>
          </rPr>
          <t xml:space="preserve"> http://54.171.144.113/datahub/marketprices/international_grain.php 
</t>
        </r>
        <r>
          <rPr>
            <sz val="10"/>
            <color rgb="FF000000"/>
            <rFont val="Tahoma"/>
            <family val="2"/>
          </rPr>
          <t xml:space="preserve">
</t>
        </r>
      </text>
    </comment>
    <comment ref="N120" authorId="2" shapeId="0">
      <text>
        <r>
          <rPr>
            <b/>
            <sz val="10"/>
            <color rgb="FF000000"/>
            <rFont val="Tahoma"/>
            <family val="2"/>
          </rPr>
          <t xml:space="preserve">Clément François : 
</t>
        </r>
        <r>
          <rPr>
            <sz val="10"/>
            <color rgb="FF000000"/>
            <rFont val="Tahoma"/>
            <family val="2"/>
          </rPr>
          <t xml:space="preserve">Data updated using the growth rate of the FAO series. 
INTERNATIONAL PRICES, Export, Bangladesh, Jute BWD (f.o.b. Mongla, at sight)/from 2006 Jute BTD (f.o.b Bangladesh Port), US Dollar/tonne 
</t>
        </r>
      </text>
    </comment>
    <comment ref="F121" authorId="3" shapeId="0">
      <text>
        <r>
          <rPr>
            <b/>
            <sz val="9"/>
            <color indexed="81"/>
            <rFont val="Tahoma"/>
            <family val="2"/>
          </rPr>
          <t>Admin_SOC:</t>
        </r>
        <r>
          <rPr>
            <sz val="9"/>
            <color indexed="81"/>
            <rFont val="Tahoma"/>
            <family val="2"/>
          </rPr>
          <t xml:space="preserve">
Updated using US HRW Wheat growth rate.</t>
        </r>
      </text>
    </comment>
    <comment ref="J121" authorId="3" shapeId="0">
      <text>
        <r>
          <rPr>
            <b/>
            <sz val="9"/>
            <color indexed="81"/>
            <rFont val="Tahoma"/>
            <family val="2"/>
          </rPr>
          <t>Admin_SOC:</t>
        </r>
        <r>
          <rPr>
            <sz val="9"/>
            <color indexed="81"/>
            <rFont val="Tahoma"/>
            <family val="2"/>
          </rPr>
          <t xml:space="preserve">
Updated using IMF data (Frozen Sheep). Significant discrepancies to be expected.</t>
        </r>
      </text>
    </comment>
    <comment ref="N121" authorId="3" shapeId="0">
      <text>
        <r>
          <rPr>
            <b/>
            <sz val="9"/>
            <color indexed="81"/>
            <rFont val="Tahoma"/>
            <family val="2"/>
          </rPr>
          <t>Admin_SOC:</t>
        </r>
        <r>
          <rPr>
            <sz val="9"/>
            <color indexed="81"/>
            <rFont val="Tahoma"/>
            <family val="2"/>
          </rPr>
          <t xml:space="preserve">
INTERNATIONAL PRICES, Export, Bangladesh, Jute BWD (f.o.b. Mongla, at sight)/from 2006 Jute BTD (f.o.b Bangladesh Port), US Dollar/tonne</t>
        </r>
      </text>
    </comment>
    <comment ref="S121" authorId="3" shapeId="0">
      <text>
        <r>
          <rPr>
            <b/>
            <sz val="9"/>
            <color indexed="81"/>
            <rFont val="Tahoma"/>
            <family val="2"/>
          </rPr>
          <t>Admin_SOC:</t>
        </r>
        <r>
          <rPr>
            <sz val="9"/>
            <color indexed="81"/>
            <rFont val="Tahoma"/>
            <family val="2"/>
          </rPr>
          <t xml:space="preserve">
Updated on the assumption that the price of Timber (UK forestry) is in a fixed proportion with Malaysian Sawnwood (Pinksheet). This proportion has been calculated as 0,61 fort the 2005-2012 period. Other methods have been considered and rejected has less reliable.</t>
        </r>
      </text>
    </comment>
    <comment ref="N122" authorId="3" shapeId="0">
      <text>
        <r>
          <rPr>
            <b/>
            <sz val="9"/>
            <color indexed="81"/>
            <rFont val="Tahoma"/>
            <family val="2"/>
          </rPr>
          <t>Admin_SOC:</t>
        </r>
        <r>
          <rPr>
            <sz val="9"/>
            <color indexed="81"/>
            <rFont val="Tahoma"/>
            <family val="2"/>
          </rPr>
          <t xml:space="preserve">
Bangladesh, Jute BWD (f.o.b. Mongla, at sight)/from 2006 Jute BTD (f.o.b Bangladesh Port), US Dollar/tonne. Attention pour les 4 premiers mois de l'année seulement...</t>
        </r>
      </text>
    </comment>
  </commentList>
</comments>
</file>

<file path=xl/comments3.xml><?xml version="1.0" encoding="utf-8"?>
<comments xmlns="http://schemas.openxmlformats.org/spreadsheetml/2006/main">
  <authors>
    <author>AdminCEMOTEV</author>
  </authors>
  <commentList>
    <comment ref="S108" authorId="0" shapeId="0">
      <text>
        <r>
          <rPr>
            <b/>
            <sz val="9"/>
            <color rgb="FF000000"/>
            <rFont val="Tahoma"/>
            <family val="2"/>
          </rPr>
          <t>AdminCEMOTEV:</t>
        </r>
        <r>
          <rPr>
            <sz val="9"/>
            <color rgb="FF000000"/>
            <rFont val="Tahoma"/>
            <family val="2"/>
          </rPr>
          <t xml:space="preserve">
</t>
        </r>
        <r>
          <rPr>
            <sz val="9"/>
            <color rgb="FF000000"/>
            <rFont val="Tahoma"/>
            <family val="2"/>
          </rPr>
          <t>Discrepancy of 2,33% with Pfaffenzeller estimate</t>
        </r>
      </text>
    </comment>
    <comment ref="J115" authorId="0" shapeId="0">
      <text>
        <r>
          <rPr>
            <b/>
            <sz val="9"/>
            <color rgb="FF000000"/>
            <rFont val="Tahoma"/>
            <family val="2"/>
          </rPr>
          <t>AdminCEMOTEV:</t>
        </r>
        <r>
          <rPr>
            <sz val="9"/>
            <color rgb="FF000000"/>
            <rFont val="Tahoma"/>
            <family val="2"/>
          </rPr>
          <t xml:space="preserve">
</t>
        </r>
        <r>
          <rPr>
            <sz val="9"/>
            <color rgb="FF000000"/>
            <rFont val="Tahoma"/>
            <family val="2"/>
          </rPr>
          <t>Based on the same serie of Meat Sheep from the pink sheet of the WB. Discrepancy of  9,26% with Pfaffenzeller data</t>
        </r>
      </text>
    </comment>
    <comment ref="S115" authorId="0" shapeId="0">
      <text>
        <r>
          <rPr>
            <b/>
            <sz val="9"/>
            <color indexed="81"/>
            <rFont val="Tahoma"/>
            <family val="2"/>
          </rPr>
          <t>AdminCEMOTEV:</t>
        </r>
        <r>
          <rPr>
            <sz val="9"/>
            <color indexed="81"/>
            <rFont val="Tahoma"/>
            <family val="2"/>
          </rPr>
          <t xml:space="preserve">
Discrepancy of 1,13% with Pfaffenzeller</t>
        </r>
      </text>
    </comment>
    <comment ref="Z116" authorId="0" shapeId="0">
      <text>
        <r>
          <rPr>
            <b/>
            <sz val="9"/>
            <color indexed="81"/>
            <rFont val="Tahoma"/>
            <family val="2"/>
          </rPr>
          <t>AdminCEMOTEV:</t>
        </r>
        <r>
          <rPr>
            <sz val="9"/>
            <color indexed="81"/>
            <rFont val="Tahoma"/>
            <family val="2"/>
          </rPr>
          <t xml:space="preserve">
Update by the World Bank Pink sheet MUV evolution. We have kept the Pfaffenzeller data unitl 2013, even if there is a discrepancy of 2,84% in 2012 and 2013 with data computed using the same MUV index as Pfaffenzeller from the Pink sheet.</t>
        </r>
      </text>
    </comment>
  </commentList>
</comments>
</file>

<file path=xl/comments4.xml><?xml version="1.0" encoding="utf-8"?>
<comments xmlns="http://schemas.openxmlformats.org/spreadsheetml/2006/main">
  <authors>
    <author/>
  </authors>
  <commentList>
    <comment ref="Z1" authorId="0" shapeId="0">
      <text>
        <r>
          <rPr>
            <b/>
            <sz val="8"/>
            <color indexed="8"/>
            <rFont val="Tahoma"/>
            <family val="2"/>
          </rPr>
          <t xml:space="preserve">MUV indexed to 1990, all commodity price series to 1980.
</t>
        </r>
      </text>
    </comment>
  </commentList>
</comments>
</file>

<file path=xl/comments5.xml><?xml version="1.0" encoding="utf-8"?>
<comments xmlns="http://schemas.openxmlformats.org/spreadsheetml/2006/main">
  <authors>
    <author/>
  </authors>
  <commentList>
    <comment ref="Z89" authorId="0" shapeId="0">
      <text>
        <r>
          <rPr>
            <b/>
            <sz val="8"/>
            <color indexed="8"/>
            <rFont val="Tahoma"/>
            <family val="2"/>
          </rPr>
          <t>Data supplied by Paul Cashin.</t>
        </r>
      </text>
    </comment>
    <comment ref="Z90" authorId="0" shapeId="0">
      <text>
        <r>
          <rPr>
            <b/>
            <sz val="8"/>
            <color indexed="8"/>
            <rFont val="Tahoma"/>
            <family val="2"/>
          </rPr>
          <t xml:space="preserve">Data supplied by Paul Cashin.
</t>
        </r>
      </text>
    </comment>
    <comment ref="Z91" authorId="0" shapeId="0">
      <text>
        <r>
          <rPr>
            <b/>
            <sz val="8"/>
            <color indexed="8"/>
            <rFont val="Tahoma"/>
            <family val="2"/>
          </rPr>
          <t xml:space="preserve">Data supplied by Paul Cashin.
</t>
        </r>
      </text>
    </comment>
    <comment ref="Z92" authorId="0" shapeId="0">
      <text>
        <r>
          <rPr>
            <b/>
            <sz val="8"/>
            <color indexed="8"/>
            <rFont val="Tahoma"/>
            <family val="2"/>
          </rPr>
          <t>Data supplied by Paul Cashin.</t>
        </r>
      </text>
    </comment>
    <comment ref="Z93" authorId="0" shapeId="0">
      <text>
        <r>
          <rPr>
            <b/>
            <sz val="8"/>
            <color indexed="8"/>
            <rFont val="Tahoma"/>
            <family val="2"/>
          </rPr>
          <t xml:space="preserve">Data supplied by Paul Cashin.
</t>
        </r>
      </text>
    </comment>
    <comment ref="Z94" authorId="0" shapeId="0">
      <text>
        <r>
          <rPr>
            <b/>
            <sz val="8"/>
            <color indexed="8"/>
            <rFont val="Tahoma"/>
            <family val="2"/>
          </rPr>
          <t xml:space="preserve">Data supplied by Paul Cashin.
</t>
        </r>
      </text>
    </comment>
    <comment ref="Z95" authorId="0" shapeId="0">
      <text>
        <r>
          <rPr>
            <b/>
            <sz val="8"/>
            <color indexed="8"/>
            <rFont val="Tahoma"/>
            <family val="2"/>
          </rPr>
          <t xml:space="preserve">Data supplied by Paul Cashin.
</t>
        </r>
      </text>
    </comment>
    <comment ref="Z96" authorId="0" shapeId="0">
      <text>
        <r>
          <rPr>
            <b/>
            <sz val="8"/>
            <color indexed="8"/>
            <rFont val="Tahoma"/>
            <family val="2"/>
          </rPr>
          <t xml:space="preserve">Data supplied by Paul Cashin.
</t>
        </r>
      </text>
    </comment>
    <comment ref="Z97" authorId="0" shapeId="0">
      <text>
        <r>
          <rPr>
            <b/>
            <sz val="8"/>
            <color indexed="8"/>
            <rFont val="Tahoma"/>
            <family val="2"/>
          </rPr>
          <t xml:space="preserve">Data supplied by Paul Cashin.
</t>
        </r>
      </text>
    </comment>
    <comment ref="Z98" authorId="0" shapeId="0">
      <text>
        <r>
          <rPr>
            <b/>
            <sz val="8"/>
            <color indexed="8"/>
            <rFont val="Tahoma"/>
            <family val="2"/>
          </rPr>
          <t xml:space="preserve">Data supplied by Paul Cashin.
</t>
        </r>
      </text>
    </comment>
    <comment ref="Z99" authorId="0" shapeId="0">
      <text>
        <r>
          <rPr>
            <b/>
            <sz val="8"/>
            <color indexed="8"/>
            <rFont val="Tahoma"/>
            <family val="2"/>
          </rPr>
          <t xml:space="preserve">Data supplied by Paul Cashin.
</t>
        </r>
      </text>
    </comment>
    <comment ref="Z100" authorId="0" shapeId="0">
      <text>
        <r>
          <rPr>
            <b/>
            <sz val="8"/>
            <color indexed="8"/>
            <rFont val="Tahoma"/>
            <family val="2"/>
          </rPr>
          <t xml:space="preserve">Data supplied by Paul Cashin.
</t>
        </r>
      </text>
    </comment>
  </commentList>
</comments>
</file>

<file path=xl/comments6.xml><?xml version="1.0" encoding="utf-8"?>
<comments xmlns="http://schemas.openxmlformats.org/spreadsheetml/2006/main">
  <authors>
    <author>AdminCEMOTEV</author>
  </authors>
  <commentList>
    <comment ref="AA1" authorId="0" shapeId="0">
      <text>
        <r>
          <rPr>
            <b/>
            <sz val="9"/>
            <color indexed="81"/>
            <rFont val="Tahoma"/>
            <family val="2"/>
          </rPr>
          <t>AdminCEMOTEV:</t>
        </r>
        <r>
          <rPr>
            <sz val="9"/>
            <color indexed="81"/>
            <rFont val="Tahoma"/>
            <family val="2"/>
          </rPr>
          <t xml:space="preserve">
Recalculated</t>
        </r>
      </text>
    </comment>
    <comment ref="AB1" authorId="0" shapeId="0">
      <text>
        <r>
          <rPr>
            <b/>
            <sz val="9"/>
            <color indexed="81"/>
            <rFont val="Tahoma"/>
            <family val="2"/>
          </rPr>
          <t>AdminCEMOTEV:</t>
        </r>
        <r>
          <rPr>
            <sz val="9"/>
            <color indexed="81"/>
            <rFont val="Tahoma"/>
            <family val="2"/>
          </rPr>
          <t xml:space="preserve">
Original data from Grilli and Yang, 1988</t>
        </r>
      </text>
    </comment>
    <comment ref="AC1" authorId="0" shapeId="0">
      <text>
        <r>
          <rPr>
            <b/>
            <sz val="9"/>
            <color rgb="FF000000"/>
            <rFont val="Tahoma"/>
            <family val="2"/>
          </rPr>
          <t>AdminCEMOTEV</t>
        </r>
        <r>
          <rPr>
            <sz val="9"/>
            <color rgb="FF000000"/>
            <rFont val="Tahoma"/>
            <family val="2"/>
          </rPr>
          <t xml:space="preserve">
</t>
        </r>
        <r>
          <rPr>
            <sz val="9"/>
            <color rgb="FF000000"/>
            <rFont val="Tahoma"/>
            <family val="2"/>
          </rPr>
          <t>Original data 1900-1986, Pfaffenzeller estimates from 1987 to 2013, Geronimi, Anani and Taranco update 2014 to 2016</t>
        </r>
      </text>
    </comment>
  </commentList>
</comments>
</file>

<file path=xl/sharedStrings.xml><?xml version="1.0" encoding="utf-8"?>
<sst xmlns="http://schemas.openxmlformats.org/spreadsheetml/2006/main" count="222" uniqueCount="65">
  <si>
    <t>Year</t>
  </si>
  <si>
    <t>Coffee</t>
  </si>
  <si>
    <t>Cocoa</t>
  </si>
  <si>
    <t>Tea</t>
  </si>
  <si>
    <t>Rice</t>
  </si>
  <si>
    <t>Wheat</t>
  </si>
  <si>
    <t>Maize</t>
  </si>
  <si>
    <t>Sugar</t>
  </si>
  <si>
    <t>Beef</t>
  </si>
  <si>
    <t>Lamb</t>
  </si>
  <si>
    <t>Banana</t>
  </si>
  <si>
    <t>Palmoil</t>
  </si>
  <si>
    <t>Cotton</t>
  </si>
  <si>
    <t>Jute</t>
  </si>
  <si>
    <t>Wool</t>
  </si>
  <si>
    <t>Hides</t>
  </si>
  <si>
    <t>Tobacco</t>
  </si>
  <si>
    <t>Rubber</t>
  </si>
  <si>
    <t>Timber</t>
  </si>
  <si>
    <t>Copper</t>
  </si>
  <si>
    <t>Aluminum</t>
  </si>
  <si>
    <t>Tin</t>
  </si>
  <si>
    <t>Silver</t>
  </si>
  <si>
    <t>Lead</t>
  </si>
  <si>
    <t>Zinc</t>
  </si>
  <si>
    <t>MUV-G5/G15</t>
  </si>
  <si>
    <t>515.42</t>
  </si>
  <si>
    <t>601.25</t>
  </si>
  <si>
    <t>MUV</t>
  </si>
  <si>
    <t>77-79</t>
  </si>
  <si>
    <t>GYCPI-REC</t>
  </si>
  <si>
    <t>GYCPI-O</t>
  </si>
  <si>
    <t>GYCPI</t>
  </si>
  <si>
    <t>515,42</t>
  </si>
  <si>
    <t>601,25</t>
  </si>
  <si>
    <t>Data updated with some disruption in the sources. Lower level of confidence in the estimate</t>
  </si>
  <si>
    <t>Blank</t>
  </si>
  <si>
    <t>See commentaries in each cell for more precisions</t>
  </si>
  <si>
    <t>Italic</t>
  </si>
  <si>
    <t>Standard</t>
  </si>
  <si>
    <t>Red</t>
  </si>
  <si>
    <t>Discrepancy of more than 1% with Pfaffenzeller estimates prior to 2013</t>
  </si>
  <si>
    <t>Updated by VG (June 2017)</t>
  </si>
  <si>
    <t>http://pubdocs.worldbank.org/en/226371486076391711/CMO-Historical-Data-Annual.xlsx</t>
  </si>
  <si>
    <t>Sources</t>
  </si>
  <si>
    <t>WB</t>
  </si>
  <si>
    <t>IMF</t>
  </si>
  <si>
    <t>Yellow</t>
  </si>
  <si>
    <t>Recalculated</t>
  </si>
  <si>
    <t>MUV WB</t>
  </si>
  <si>
    <t>Updated by Geronimi, Anani and Taranco (september 2017)</t>
  </si>
  <si>
    <t>GY</t>
  </si>
  <si>
    <t>LN(GY*100)</t>
  </si>
  <si>
    <t>Updated by Geronimi, Anani and Taranco (September 2017)</t>
  </si>
  <si>
    <t xml:space="preserve">           </t>
  </si>
  <si>
    <t>https://www.imf.org/~/media/Files/Research/CommodityPrices/Monthly/ExternalData.ashx</t>
  </si>
  <si>
    <t>Other source, see commentaries in corresponding cells</t>
  </si>
  <si>
    <t>Updated by François (October 2019)</t>
  </si>
  <si>
    <t>Data updated, in line with MAJ 2016's methodology and sources, high level of confidence</t>
  </si>
  <si>
    <t>Data updated, in line with MAJ 2016's methodology and source but with a new series, with discrepancy of less than 1% regarding initial series</t>
  </si>
  <si>
    <t>Data updated, in line with MAJ 2016's methodology and source but with a new series, with discrepancy of more than 1% regarding initial series</t>
  </si>
  <si>
    <t>Updated by François and Geronimi (October 2019)</t>
  </si>
  <si>
    <t>Updated by Geronimi (March 2021)</t>
  </si>
  <si>
    <t>Updated by Geronimi and Taranco (Mars 2021)</t>
  </si>
  <si>
    <t>See the MAJ 2016 on the CEMOTEV:  http://www.cemotev.uvsq.fr/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</si>
</sst>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_-;\-* #,##0.00\ _€_-;_-* &quot;-&quot;??\ _€_-;_-@_-"/>
    <numFmt numFmtId="165" formatCode="0.000000"/>
    <numFmt numFmtId="166" formatCode="0.0"/>
    <numFmt numFmtId="167" formatCode="0.000"/>
    <numFmt numFmtId="168" formatCode="_-* #,##0.00_-;_-* #,##0.00\-;_-* &quot;-&quot;??_-;_-@_-"/>
  </numFmts>
  <fonts count="54" x14ac:knownFonts="1">
    <font>
      <sz val="10"/>
      <name val="Arial"/>
      <family val="2"/>
    </font>
    <font>
      <sz val="11"/>
      <color theme="1"/>
      <name val="Calibri"/>
      <family val="2"/>
      <scheme val="minor"/>
    </font>
    <font>
      <b/>
      <sz val="24"/>
      <color indexed="8"/>
      <name val="Arial"/>
      <family val="2"/>
    </font>
    <font>
      <sz val="18"/>
      <color indexed="8"/>
      <name val="Arial"/>
      <family val="2"/>
    </font>
    <font>
      <sz val="12"/>
      <color indexed="8"/>
      <name val="Arial"/>
      <family val="2"/>
    </font>
    <font>
      <sz val="10"/>
      <color indexed="63"/>
      <name val="Arial"/>
      <family val="2"/>
    </font>
    <font>
      <i/>
      <sz val="10"/>
      <color indexed="23"/>
      <name val="Arial"/>
      <family val="2"/>
    </font>
    <font>
      <sz val="10"/>
      <color indexed="17"/>
      <name val="Arial"/>
      <family val="2"/>
    </font>
    <font>
      <sz val="10"/>
      <color indexed="19"/>
      <name val="Arial"/>
      <family val="2"/>
    </font>
    <font>
      <sz val="10"/>
      <color indexed="10"/>
      <name val="Arial"/>
      <family val="2"/>
    </font>
    <font>
      <b/>
      <sz val="10"/>
      <color indexed="9"/>
      <name val="Arial"/>
      <family val="2"/>
    </font>
    <font>
      <b/>
      <sz val="10"/>
      <color indexed="8"/>
      <name val="Arial"/>
      <family val="2"/>
    </font>
    <font>
      <sz val="10"/>
      <color indexed="9"/>
      <name val="Arial"/>
      <family val="2"/>
    </font>
    <font>
      <sz val="10"/>
      <color indexed="8"/>
      <name val="Arial"/>
      <family val="2"/>
    </font>
    <font>
      <i/>
      <sz val="10"/>
      <name val="Arial"/>
      <family val="2"/>
    </font>
    <font>
      <b/>
      <sz val="8"/>
      <color indexed="8"/>
      <name val="Tahoma"/>
      <family val="2"/>
    </font>
    <font>
      <b/>
      <sz val="8"/>
      <color indexed="8"/>
      <name val="Tahoma"/>
      <family val="2"/>
      <charset val="1"/>
    </font>
    <font>
      <sz val="8"/>
      <color indexed="8"/>
      <name val="Tahoma"/>
      <family val="2"/>
      <charset val="1"/>
    </font>
    <font>
      <sz val="10"/>
      <name val="Arial"/>
      <family val="2"/>
    </font>
    <font>
      <b/>
      <sz val="9"/>
      <color indexed="81"/>
      <name val="Tahoma"/>
      <family val="2"/>
    </font>
    <font>
      <sz val="9"/>
      <color indexed="81"/>
      <name val="Tahoma"/>
      <family val="2"/>
    </font>
    <font>
      <sz val="10"/>
      <color rgb="FFFF0000"/>
      <name val="Arial"/>
      <family val="2"/>
    </font>
    <font>
      <sz val="10"/>
      <color theme="7" tint="-0.249977111117893"/>
      <name val="Arial"/>
      <family val="2"/>
    </font>
    <font>
      <b/>
      <sz val="10"/>
      <color theme="7" tint="-0.249977111117893"/>
      <name val="Arial"/>
      <family val="2"/>
    </font>
    <font>
      <b/>
      <sz val="8"/>
      <color rgb="FF000000"/>
      <name val="Tahoma"/>
      <family val="2"/>
    </font>
    <font>
      <sz val="10"/>
      <color rgb="FF000000"/>
      <name val="Arial"/>
      <family val="2"/>
    </font>
    <font>
      <b/>
      <sz val="8"/>
      <color rgb="FF000000"/>
      <name val="Tahoma"/>
      <family val="2"/>
      <charset val="1"/>
    </font>
    <font>
      <b/>
      <sz val="9"/>
      <color rgb="FF000000"/>
      <name val="Tahoma"/>
      <family val="2"/>
    </font>
    <font>
      <sz val="9"/>
      <color rgb="FF000000"/>
      <name val="Tahoma"/>
      <family val="2"/>
    </font>
    <font>
      <sz val="10"/>
      <color rgb="FF000000"/>
      <name val="Tahoma"/>
      <family val="2"/>
    </font>
    <font>
      <b/>
      <sz val="10"/>
      <color rgb="FF000000"/>
      <name val="Tahoma"/>
      <family val="2"/>
    </font>
    <font>
      <sz val="10"/>
      <color rgb="FF000000"/>
      <name val="Tahoma"/>
      <family val="34"/>
    </font>
    <font>
      <u/>
      <sz val="10"/>
      <color theme="10"/>
      <name val="Arial"/>
      <family val="2"/>
    </font>
    <font>
      <sz val="8"/>
      <color rgb="FF000000"/>
      <name val="Tahoma"/>
      <family val="2"/>
      <charset val="1"/>
    </font>
    <font>
      <i/>
      <sz val="10"/>
      <color theme="1"/>
      <name val="Arial"/>
      <family val="2"/>
    </font>
    <font>
      <sz val="10"/>
      <color theme="1"/>
      <name val="Arial"/>
      <family val="2"/>
    </font>
    <font>
      <b/>
      <sz val="10"/>
      <color rgb="FF000000"/>
      <name val="Tahoma"/>
      <family val="34"/>
    </font>
    <font>
      <sz val="10"/>
      <color theme="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52">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theme="4" tint="0.399975585192419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002060"/>
        <bgColor indexed="64"/>
      </patternFill>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rgb="FF0070C0"/>
        <bgColor indexed="64"/>
      </patternFill>
    </fill>
    <fill>
      <patternFill patternType="solid">
        <fgColor rgb="FFFFFFCC"/>
      </patternFill>
    </fill>
  </fills>
  <borders count="11">
    <border>
      <left/>
      <right/>
      <top/>
      <bottom/>
      <diagonal/>
    </border>
    <border>
      <left style="thin">
        <color indexed="23"/>
      </left>
      <right style="thin">
        <color indexed="23"/>
      </right>
      <top style="thin">
        <color indexed="23"/>
      </top>
      <bottom style="thin">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8">
    <xf numFmtId="0" fontId="0" fillId="0" borderId="0"/>
    <xf numFmtId="0" fontId="11" fillId="0" borderId="0" applyNumberForma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1"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6" fillId="0" borderId="0" applyNumberFormat="0" applyFill="0" applyBorder="0" applyAlignment="0" applyProtection="0"/>
    <xf numFmtId="0" fontId="7" fillId="7" borderId="0" applyNumberFormat="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8" fillId="8" borderId="0" applyNumberFormat="0" applyBorder="0" applyAlignment="0" applyProtection="0"/>
    <xf numFmtId="0" fontId="18" fillId="0" borderId="0"/>
    <xf numFmtId="0" fontId="5" fillId="8" borderId="1"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 fillId="0" borderId="0" applyNumberFormat="0" applyFill="0" applyBorder="0" applyAlignment="0" applyProtection="0"/>
    <xf numFmtId="0" fontId="32" fillId="0" borderId="0" applyNumberFormat="0" applyFill="0" applyBorder="0" applyAlignment="0" applyProtection="0"/>
    <xf numFmtId="9" fontId="18" fillId="0" borderId="0" applyFont="0" applyFill="0" applyBorder="0" applyAlignment="0" applyProtection="0"/>
    <xf numFmtId="0" fontId="38" fillId="0" borderId="0" applyNumberFormat="0" applyFill="0" applyBorder="0" applyAlignment="0" applyProtection="0"/>
    <xf numFmtId="0" fontId="39" fillId="0" borderId="2" applyNumberFormat="0" applyFill="0" applyAlignment="0" applyProtection="0"/>
    <xf numFmtId="0" fontId="40" fillId="0" borderId="3" applyNumberFormat="0" applyFill="0" applyAlignment="0" applyProtection="0"/>
    <xf numFmtId="0" fontId="41" fillId="0" borderId="4" applyNumberFormat="0" applyFill="0" applyAlignment="0" applyProtection="0"/>
    <xf numFmtId="0" fontId="41" fillId="0" borderId="0" applyNumberFormat="0" applyFill="0" applyBorder="0" applyAlignment="0" applyProtection="0"/>
    <xf numFmtId="0" fontId="42" fillId="17" borderId="0" applyNumberFormat="0" applyBorder="0" applyAlignment="0" applyProtection="0"/>
    <xf numFmtId="0" fontId="43" fillId="18" borderId="0" applyNumberFormat="0" applyBorder="0" applyAlignment="0" applyProtection="0"/>
    <xf numFmtId="0" fontId="44" fillId="19" borderId="0" applyNumberFormat="0" applyBorder="0" applyAlignment="0" applyProtection="0"/>
    <xf numFmtId="0" fontId="45" fillId="20" borderId="5" applyNumberFormat="0" applyAlignment="0" applyProtection="0"/>
    <xf numFmtId="0" fontId="46" fillId="21" borderId="6" applyNumberFormat="0" applyAlignment="0" applyProtection="0"/>
    <xf numFmtId="0" fontId="47" fillId="21" borderId="5" applyNumberFormat="0" applyAlignment="0" applyProtection="0"/>
    <xf numFmtId="0" fontId="48" fillId="0" borderId="7" applyNumberFormat="0" applyFill="0" applyAlignment="0" applyProtection="0"/>
    <xf numFmtId="0" fontId="49" fillId="22" borderId="8" applyNumberFormat="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0" borderId="9" applyNumberFormat="0" applyFill="0" applyAlignment="0" applyProtection="0"/>
    <xf numFmtId="0" fontId="53"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53"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53"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53"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53"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53"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8" fillId="0" borderId="0"/>
    <xf numFmtId="168"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0" fontId="1" fillId="51" borderId="10" applyNumberFormat="0" applyFont="0" applyAlignment="0" applyProtection="0"/>
  </cellStyleXfs>
  <cellXfs count="89">
    <xf numFmtId="0" fontId="0" fillId="0" borderId="0" xfId="0"/>
    <xf numFmtId="0" fontId="0" fillId="0" borderId="0" xfId="0" applyAlignment="1">
      <alignment horizontal="center"/>
    </xf>
    <xf numFmtId="0" fontId="0" fillId="0" borderId="0" xfId="0" applyNumberFormat="1" applyAlignment="1">
      <alignment horizontal="center"/>
    </xf>
    <xf numFmtId="2" fontId="0" fillId="0" borderId="0" xfId="0" applyNumberFormat="1" applyAlignment="1">
      <alignment horizontal="center"/>
    </xf>
    <xf numFmtId="2" fontId="0" fillId="0" borderId="0" xfId="0" applyNumberFormat="1"/>
    <xf numFmtId="0" fontId="0" fillId="0" borderId="0" xfId="0" applyFont="1"/>
    <xf numFmtId="165" fontId="0" fillId="0" borderId="0" xfId="0" applyNumberFormat="1" applyAlignment="1">
      <alignment horizontal="center"/>
    </xf>
    <xf numFmtId="166" fontId="0" fillId="0" borderId="0" xfId="0" applyNumberFormat="1" applyFont="1"/>
    <xf numFmtId="2" fontId="0" fillId="0" borderId="0" xfId="0" applyNumberFormat="1" applyFont="1"/>
    <xf numFmtId="167" fontId="0" fillId="0" borderId="0" xfId="0" applyNumberFormat="1" applyAlignment="1">
      <alignment horizontal="right"/>
    </xf>
    <xf numFmtId="2" fontId="0" fillId="0" borderId="0" xfId="0" applyNumberFormat="1" applyFont="1" applyAlignment="1">
      <alignment horizontal="center"/>
    </xf>
    <xf numFmtId="2" fontId="0" fillId="0" borderId="0" xfId="0" applyNumberFormat="1" applyAlignment="1">
      <alignment horizontal="right"/>
    </xf>
    <xf numFmtId="167" fontId="0" fillId="0" borderId="0" xfId="0" applyNumberFormat="1" applyAlignment="1">
      <alignment horizontal="center"/>
    </xf>
    <xf numFmtId="0" fontId="0" fillId="0" borderId="0" xfId="0" applyFont="1" applyAlignment="1">
      <alignment horizontal="center"/>
    </xf>
    <xf numFmtId="0" fontId="0" fillId="0" borderId="0" xfId="0" applyNumberFormat="1" applyFont="1" applyAlignment="1">
      <alignment horizontal="center"/>
    </xf>
    <xf numFmtId="167" fontId="0" fillId="0" borderId="0" xfId="0" applyNumberFormat="1" applyFont="1" applyAlignment="1">
      <alignment horizontal="right"/>
    </xf>
    <xf numFmtId="167" fontId="0" fillId="0" borderId="0" xfId="0" applyNumberFormat="1" applyFont="1" applyAlignment="1">
      <alignment horizontal="center"/>
    </xf>
    <xf numFmtId="166" fontId="13" fillId="0" borderId="0" xfId="0" applyNumberFormat="1" applyFont="1" applyFill="1" applyBorder="1" applyAlignment="1">
      <alignment horizontal="center"/>
    </xf>
    <xf numFmtId="0" fontId="0" fillId="0" borderId="0" xfId="0" applyAlignment="1">
      <alignment horizontal="right"/>
    </xf>
    <xf numFmtId="0" fontId="0" fillId="0" borderId="0" xfId="0" applyNumberFormat="1" applyAlignment="1">
      <alignment horizontal="right"/>
    </xf>
    <xf numFmtId="49" fontId="0" fillId="0" borderId="0" xfId="0" applyNumberFormat="1" applyFont="1" applyAlignment="1">
      <alignment horizontal="right"/>
    </xf>
    <xf numFmtId="2" fontId="14" fillId="0" borderId="0" xfId="0" applyNumberFormat="1" applyFont="1" applyAlignment="1">
      <alignment horizontal="right"/>
    </xf>
    <xf numFmtId="0" fontId="0" fillId="0" borderId="0" xfId="0" applyFont="1" applyAlignment="1">
      <alignment horizontal="right"/>
    </xf>
    <xf numFmtId="0" fontId="14" fillId="0" borderId="0" xfId="0" applyFont="1"/>
    <xf numFmtId="0" fontId="0" fillId="0" borderId="0" xfId="0" applyAlignment="1">
      <alignment horizontal="left"/>
    </xf>
    <xf numFmtId="0" fontId="0" fillId="0" borderId="0" xfId="0" applyAlignment="1"/>
    <xf numFmtId="0" fontId="14" fillId="0" borderId="0" xfId="0" applyFont="1" applyAlignment="1">
      <alignment horizontal="center"/>
    </xf>
    <xf numFmtId="0" fontId="0" fillId="0" borderId="0" xfId="0" applyFill="1"/>
    <xf numFmtId="2" fontId="0" fillId="10" borderId="0" xfId="0" applyNumberFormat="1" applyFill="1"/>
    <xf numFmtId="0" fontId="0" fillId="0" borderId="0" xfId="0" applyNumberFormat="1" applyAlignment="1">
      <alignment horizontal="left"/>
    </xf>
    <xf numFmtId="0" fontId="0" fillId="11" borderId="0" xfId="0" applyNumberFormat="1" applyFill="1" applyAlignment="1">
      <alignment horizontal="center"/>
    </xf>
    <xf numFmtId="0" fontId="0" fillId="0" borderId="0" xfId="0" applyNumberFormat="1" applyFont="1" applyAlignment="1">
      <alignment horizontal="left"/>
    </xf>
    <xf numFmtId="0" fontId="14" fillId="0" borderId="0" xfId="0" applyNumberFormat="1" applyFont="1" applyAlignment="1">
      <alignment horizontal="center"/>
    </xf>
    <xf numFmtId="0" fontId="21" fillId="0" borderId="0" xfId="0" applyNumberFormat="1" applyFont="1" applyAlignment="1">
      <alignment horizontal="center"/>
    </xf>
    <xf numFmtId="0" fontId="21" fillId="0" borderId="0" xfId="0" applyFont="1"/>
    <xf numFmtId="2" fontId="14" fillId="0" borderId="0" xfId="0" applyNumberFormat="1" applyFont="1"/>
    <xf numFmtId="2" fontId="21" fillId="0" borderId="0" xfId="0" applyNumberFormat="1" applyFont="1" applyAlignment="1">
      <alignment horizontal="center"/>
    </xf>
    <xf numFmtId="0" fontId="0" fillId="12" borderId="0" xfId="0" applyFill="1" applyAlignment="1">
      <alignment horizontal="center"/>
    </xf>
    <xf numFmtId="0" fontId="0" fillId="12" borderId="0" xfId="0" applyFill="1"/>
    <xf numFmtId="0" fontId="0" fillId="12" borderId="0" xfId="0" applyNumberFormat="1" applyFill="1" applyAlignment="1">
      <alignment horizontal="center"/>
    </xf>
    <xf numFmtId="2" fontId="18" fillId="0" borderId="0" xfId="0" applyNumberFormat="1" applyFont="1" applyAlignment="1">
      <alignment horizontal="center"/>
    </xf>
    <xf numFmtId="2" fontId="0" fillId="0" borderId="0" xfId="0" applyNumberFormat="1" applyFont="1" applyAlignment="1">
      <alignment horizontal="right"/>
    </xf>
    <xf numFmtId="0" fontId="22" fillId="0" borderId="0" xfId="0" applyNumberFormat="1" applyFont="1" applyAlignment="1">
      <alignment horizontal="center"/>
    </xf>
    <xf numFmtId="0" fontId="0" fillId="9" borderId="0" xfId="0" applyFill="1"/>
    <xf numFmtId="0" fontId="0" fillId="0" borderId="0" xfId="0" applyFill="1" applyAlignment="1">
      <alignment horizontal="center"/>
    </xf>
    <xf numFmtId="0" fontId="0" fillId="13" borderId="0" xfId="0" applyFill="1" applyAlignment="1">
      <alignment horizontal="center"/>
    </xf>
    <xf numFmtId="0" fontId="0" fillId="13" borderId="0" xfId="0" applyFill="1"/>
    <xf numFmtId="0" fontId="0" fillId="13" borderId="0" xfId="0" applyNumberFormat="1" applyFill="1" applyAlignment="1">
      <alignment horizontal="center"/>
    </xf>
    <xf numFmtId="49" fontId="0" fillId="0" borderId="0" xfId="0" applyNumberFormat="1" applyAlignment="1">
      <alignment horizontal="center"/>
    </xf>
    <xf numFmtId="0" fontId="32" fillId="0" borderId="0" xfId="18" applyNumberFormat="1" applyAlignment="1">
      <alignment horizontal="left"/>
    </xf>
    <xf numFmtId="0" fontId="0" fillId="14" borderId="0" xfId="0" applyNumberFormat="1" applyFill="1" applyAlignment="1">
      <alignment horizontal="center"/>
    </xf>
    <xf numFmtId="0" fontId="0" fillId="15" borderId="0" xfId="0" applyNumberFormat="1" applyFill="1" applyAlignment="1">
      <alignment horizontal="center"/>
    </xf>
    <xf numFmtId="2" fontId="23" fillId="15" borderId="0" xfId="0" applyNumberFormat="1" applyFont="1" applyFill="1" applyAlignment="1">
      <alignment horizontal="right"/>
    </xf>
    <xf numFmtId="2" fontId="14" fillId="14" borderId="0" xfId="0" applyNumberFormat="1" applyFont="1" applyFill="1"/>
    <xf numFmtId="0" fontId="0" fillId="16" borderId="0" xfId="0" applyNumberFormat="1" applyFill="1" applyAlignment="1">
      <alignment horizontal="center"/>
    </xf>
    <xf numFmtId="2" fontId="14" fillId="16" borderId="0" xfId="0" applyNumberFormat="1" applyFont="1" applyFill="1"/>
    <xf numFmtId="49" fontId="0" fillId="0" borderId="0" xfId="0" applyNumberFormat="1" applyAlignment="1">
      <alignment horizontal="left"/>
    </xf>
    <xf numFmtId="2" fontId="0" fillId="0" borderId="0" xfId="0" applyNumberFormat="1" applyFill="1"/>
    <xf numFmtId="0" fontId="14" fillId="0" borderId="0" xfId="0" applyFont="1" applyFill="1" applyAlignment="1">
      <alignment horizontal="center"/>
    </xf>
    <xf numFmtId="2" fontId="14" fillId="0" borderId="0" xfId="0" applyNumberFormat="1" applyFont="1" applyFill="1"/>
    <xf numFmtId="2" fontId="14" fillId="0" borderId="0" xfId="0" applyNumberFormat="1" applyFont="1" applyFill="1" applyAlignment="1">
      <alignment horizontal="center"/>
    </xf>
    <xf numFmtId="0" fontId="21" fillId="0" borderId="0" xfId="0" applyFont="1" applyFill="1"/>
    <xf numFmtId="2" fontId="0" fillId="0" borderId="0" xfId="0" applyNumberFormat="1" applyFill="1" applyAlignment="1">
      <alignment horizontal="center"/>
    </xf>
    <xf numFmtId="2" fontId="0" fillId="0" borderId="0" xfId="0" applyNumberFormat="1" applyFont="1" applyFill="1"/>
    <xf numFmtId="2" fontId="0" fillId="0" borderId="0" xfId="0" applyNumberFormat="1" applyFill="1" applyAlignment="1">
      <alignment horizontal="right"/>
    </xf>
    <xf numFmtId="0" fontId="0" fillId="0" borderId="0" xfId="0" applyNumberFormat="1" applyFont="1" applyFill="1" applyAlignment="1">
      <alignment horizontal="center"/>
    </xf>
    <xf numFmtId="49" fontId="21" fillId="0" borderId="0" xfId="0" applyNumberFormat="1" applyFont="1" applyFill="1" applyAlignment="1">
      <alignment horizontal="right"/>
    </xf>
    <xf numFmtId="2" fontId="34" fillId="0" borderId="0" xfId="0" applyNumberFormat="1" applyFont="1" applyFill="1"/>
    <xf numFmtId="2" fontId="21" fillId="0" borderId="0" xfId="0" applyNumberFormat="1" applyFont="1" applyFill="1"/>
    <xf numFmtId="2" fontId="18" fillId="10" borderId="0" xfId="13" applyNumberFormat="1" applyFont="1" applyFill="1"/>
    <xf numFmtId="2" fontId="18" fillId="10" borderId="0" xfId="13" applyNumberFormat="1" applyFont="1" applyFill="1" applyAlignment="1">
      <alignment horizontal="right"/>
    </xf>
    <xf numFmtId="0" fontId="0" fillId="10" borderId="0" xfId="0" applyFill="1"/>
    <xf numFmtId="0" fontId="0" fillId="10" borderId="0" xfId="0" applyNumberFormat="1" applyFill="1" applyAlignment="1">
      <alignment horizontal="center"/>
    </xf>
    <xf numFmtId="0" fontId="21" fillId="10" borderId="0" xfId="0" applyFont="1" applyFill="1"/>
    <xf numFmtId="0" fontId="0" fillId="14" borderId="0" xfId="0" applyFill="1"/>
    <xf numFmtId="2" fontId="35" fillId="0" borderId="0" xfId="0" applyNumberFormat="1" applyFont="1" applyFill="1" applyAlignment="1">
      <alignment horizontal="right"/>
    </xf>
    <xf numFmtId="9" fontId="14" fillId="0" borderId="0" xfId="19" applyFont="1"/>
    <xf numFmtId="0" fontId="0" fillId="47" borderId="0" xfId="0" applyNumberFormat="1" applyFill="1" applyAlignment="1">
      <alignment horizontal="center"/>
    </xf>
    <xf numFmtId="2" fontId="37" fillId="48" borderId="0" xfId="0" applyNumberFormat="1" applyFont="1" applyFill="1" applyAlignment="1">
      <alignment horizontal="right"/>
    </xf>
    <xf numFmtId="2" fontId="0" fillId="10" borderId="0" xfId="0" applyNumberFormat="1" applyFill="1" applyAlignment="1">
      <alignment horizontal="right"/>
    </xf>
    <xf numFmtId="2" fontId="0" fillId="14" borderId="0" xfId="0" applyNumberFormat="1" applyFill="1" applyAlignment="1">
      <alignment horizontal="right"/>
    </xf>
    <xf numFmtId="2" fontId="35" fillId="49" borderId="0" xfId="0" applyNumberFormat="1" applyFont="1" applyFill="1" applyAlignment="1">
      <alignment horizontal="right"/>
    </xf>
    <xf numFmtId="2" fontId="0" fillId="49" borderId="0" xfId="0" applyNumberFormat="1" applyFill="1"/>
    <xf numFmtId="2" fontId="14" fillId="0" borderId="0" xfId="0" applyNumberFormat="1" applyFont="1" applyFill="1" applyAlignment="1">
      <alignment horizontal="right"/>
    </xf>
    <xf numFmtId="2" fontId="0" fillId="10" borderId="0" xfId="0" applyNumberFormat="1" applyFont="1" applyFill="1" applyAlignment="1">
      <alignment horizontal="right"/>
    </xf>
    <xf numFmtId="2" fontId="35" fillId="50" borderId="0" xfId="0" applyNumberFormat="1" applyFont="1" applyFill="1" applyAlignment="1">
      <alignment horizontal="right"/>
    </xf>
    <xf numFmtId="2" fontId="35" fillId="10" borderId="0" xfId="0" applyNumberFormat="1" applyFont="1" applyFill="1"/>
    <xf numFmtId="0" fontId="0" fillId="10" borderId="0" xfId="0" applyFill="1" applyAlignment="1">
      <alignment horizontal="center"/>
    </xf>
    <xf numFmtId="0" fontId="0" fillId="10" borderId="0" xfId="0" applyNumberFormat="1" applyFill="1" applyAlignment="1">
      <alignment horizontal="left"/>
    </xf>
  </cellXfs>
  <cellStyles count="68">
    <cellStyle name="20 % - Accent1" xfId="37" builtinId="30" customBuiltin="1"/>
    <cellStyle name="20 % - Accent2" xfId="41" builtinId="34" customBuiltin="1"/>
    <cellStyle name="20 % - Accent3" xfId="45" builtinId="38" customBuiltin="1"/>
    <cellStyle name="20 % - Accent4" xfId="49" builtinId="42" customBuiltin="1"/>
    <cellStyle name="20 % - Accent5" xfId="53" builtinId="46" customBuiltin="1"/>
    <cellStyle name="20 % - Accent6" xfId="57" builtinId="50" customBuiltin="1"/>
    <cellStyle name="40 % - Accent1" xfId="38" builtinId="31" customBuiltin="1"/>
    <cellStyle name="40 % - Accent2" xfId="42" builtinId="35" customBuiltin="1"/>
    <cellStyle name="40 % - Accent3" xfId="46" builtinId="39" customBuiltin="1"/>
    <cellStyle name="40 % - Accent4" xfId="50" builtinId="43" customBuiltin="1"/>
    <cellStyle name="40 % - Accent5" xfId="54" builtinId="47" customBuiltin="1"/>
    <cellStyle name="40 % - Accent6" xfId="58" builtinId="51" customBuiltin="1"/>
    <cellStyle name="60 % - Accent1" xfId="39" builtinId="32" customBuiltin="1"/>
    <cellStyle name="60 % - Accent2" xfId="43" builtinId="36" customBuiltin="1"/>
    <cellStyle name="60 % - Accent3" xfId="47" builtinId="40" customBuiltin="1"/>
    <cellStyle name="60 % - Accent4" xfId="51" builtinId="44" customBuiltin="1"/>
    <cellStyle name="60 % - Accent5" xfId="55" builtinId="48" customBuiltin="1"/>
    <cellStyle name="60 % - Accent6" xfId="59" builtinId="52" customBuiltin="1"/>
    <cellStyle name="Accent" xfId="1"/>
    <cellStyle name="Accent 1" xfId="2"/>
    <cellStyle name="Accent 2" xfId="3"/>
    <cellStyle name="Accent 3" xfId="4"/>
    <cellStyle name="Accent1" xfId="36" builtinId="29" customBuiltin="1"/>
    <cellStyle name="Accent2" xfId="40" builtinId="33" customBuiltin="1"/>
    <cellStyle name="Accent3" xfId="44" builtinId="37" customBuiltin="1"/>
    <cellStyle name="Accent4" xfId="48" builtinId="41" customBuiltin="1"/>
    <cellStyle name="Accent5" xfId="52" builtinId="45" customBuiltin="1"/>
    <cellStyle name="Accent6" xfId="56" builtinId="49" customBuiltin="1"/>
    <cellStyle name="Avertissement" xfId="33" builtinId="11" customBuiltin="1"/>
    <cellStyle name="Bad" xfId="5"/>
    <cellStyle name="Calcul" xfId="30" builtinId="22" customBuiltin="1"/>
    <cellStyle name="Cellule liée" xfId="31" builtinId="24" customBuiltin="1"/>
    <cellStyle name="Comma 2" xfId="65"/>
    <cellStyle name="Entrée" xfId="28" builtinId="20" customBuiltin="1"/>
    <cellStyle name="Error" xfId="6"/>
    <cellStyle name="Footnote" xfId="7"/>
    <cellStyle name="Good" xfId="8"/>
    <cellStyle name="Heading" xfId="9"/>
    <cellStyle name="Heading 1" xfId="10"/>
    <cellStyle name="Heading 2" xfId="11"/>
    <cellStyle name="Insatisfaisant" xfId="26" builtinId="27" customBuiltin="1"/>
    <cellStyle name="Lien hypertexte" xfId="18" builtinId="8"/>
    <cellStyle name="Milliers 2" xfId="64"/>
    <cellStyle name="Milliers 3" xfId="61"/>
    <cellStyle name="Neutral" xfId="12"/>
    <cellStyle name="Neutre" xfId="27" builtinId="28" customBuiltin="1"/>
    <cellStyle name="Normal" xfId="0" builtinId="0"/>
    <cellStyle name="Normal 2" xfId="13"/>
    <cellStyle name="Normal 3" xfId="63"/>
    <cellStyle name="Normal 4" xfId="60"/>
    <cellStyle name="Note" xfId="14" builtinId="10" customBuiltin="1"/>
    <cellStyle name="Note 2" xfId="67"/>
    <cellStyle name="Pourcentage" xfId="19" builtinId="5"/>
    <cellStyle name="Pourcentage 2" xfId="66"/>
    <cellStyle name="Pourcentage 3" xfId="62"/>
    <cellStyle name="Satisfaisant" xfId="25" builtinId="26" customBuiltin="1"/>
    <cellStyle name="Sortie" xfId="29" builtinId="21" customBuiltin="1"/>
    <cellStyle name="Status" xfId="15"/>
    <cellStyle name="Text" xfId="16"/>
    <cellStyle name="Texte explicatif" xfId="34" builtinId="53" customBuiltin="1"/>
    <cellStyle name="Titre" xfId="20" builtinId="15" customBuiltin="1"/>
    <cellStyle name="Titre 1" xfId="21" builtinId="16" customBuiltin="1"/>
    <cellStyle name="Titre 2" xfId="22" builtinId="17" customBuiltin="1"/>
    <cellStyle name="Titre 3" xfId="23" builtinId="18" customBuiltin="1"/>
    <cellStyle name="Titre 4" xfId="24" builtinId="19" customBuiltin="1"/>
    <cellStyle name="Total" xfId="35" builtinId="25" customBuiltin="1"/>
    <cellStyle name="Vérification" xfId="32" builtinId="23" customBuiltin="1"/>
    <cellStyle name="Warning" xfId="1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22860</xdr:rowOff>
    </xdr:from>
    <xdr:to>
      <xdr:col>11</xdr:col>
      <xdr:colOff>0</xdr:colOff>
      <xdr:row>84</xdr:row>
      <xdr:rowOff>152400</xdr:rowOff>
    </xdr:to>
    <xdr:sp macro="" textlink="" fLocksText="0">
      <xdr:nvSpPr>
        <xdr:cNvPr id="19457" name="Text Box 1">
          <a:extLst>
            <a:ext uri="{FF2B5EF4-FFF2-40B4-BE49-F238E27FC236}">
              <a16:creationId xmlns:a16="http://schemas.microsoft.com/office/drawing/2014/main" id="{00000000-0008-0000-0700-0000014C0000}"/>
            </a:ext>
          </a:extLst>
        </xdr:cNvPr>
        <xdr:cNvSpPr txBox="1">
          <a:spLocks noChangeArrowheads="1"/>
        </xdr:cNvSpPr>
      </xdr:nvSpPr>
      <xdr:spPr bwMode="auto">
        <a:xfrm>
          <a:off x="617220" y="190500"/>
          <a:ext cx="6172200" cy="1404366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2680" rIns="0" bIns="0" anchor="t"/>
        <a:lstStyle/>
        <a:p>
          <a:pPr algn="l" rtl="0">
            <a:defRPr sz="1000"/>
          </a:pPr>
          <a:r>
            <a:rPr lang="fr-FR" sz="1000" b="1" i="0" u="none" strike="noStrike" baseline="0">
              <a:solidFill>
                <a:srgbClr val="000000"/>
              </a:solidFill>
              <a:latin typeface="Arial"/>
              <a:cs typeface="Arial"/>
            </a:rPr>
            <a:t>Original commentaries from Pfaffenzeller</a:t>
          </a:r>
        </a:p>
        <a:p>
          <a:pPr algn="l" rtl="0">
            <a:defRPr sz="1000"/>
          </a:pPr>
          <a:r>
            <a:rPr lang="fr-FR" sz="1000" b="1" i="0" u="none" strike="noStrike" baseline="0">
              <a:solidFill>
                <a:srgbClr val="000000"/>
              </a:solidFill>
              <a:latin typeface="Arial"/>
              <a:cs typeface="Arial"/>
            </a:rPr>
            <a:t>See the methodological note by Geronimi, Anani and Taranco, 2017, on the CEMOTEV website</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update Pfaffenzeller to 2013: </a:t>
          </a:r>
          <a:r>
            <a:rPr lang="fr-FR" sz="1000" b="0" i="0" u="none" strike="noStrike" baseline="0">
              <a:solidFill>
                <a:srgbClr val="000000"/>
              </a:solidFill>
              <a:latin typeface="Arial"/>
              <a:cs typeface="Arial"/>
            </a:rPr>
            <a:t>data with source indicated in comments in the top row or in individual cells where appropriate from Pfaffenzeller.</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Update to 2016</a:t>
          </a:r>
          <a:r>
            <a:rPr lang="fr-FR" sz="1000" b="0" i="0" u="none" strike="noStrike" baseline="0">
              <a:solidFill>
                <a:srgbClr val="000000"/>
              </a:solidFill>
              <a:latin typeface="Arial"/>
              <a:cs typeface="Arial"/>
            </a:rPr>
            <a:t>: New data 2014-2016 by Geronimi, Anani and Taranco (septembre 2017) with source and comments.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Index80:</a:t>
          </a:r>
          <a:r>
            <a:rPr lang="fr-FR" sz="1000" b="0" i="0" u="none" strike="noStrike" baseline="0">
              <a:solidFill>
                <a:srgbClr val="000000"/>
              </a:solidFill>
              <a:latin typeface="Arial"/>
              <a:cs typeface="Arial"/>
            </a:rPr>
            <a:t> The data in 'update to 2016', indexed to their 1980 value.</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gy:</a:t>
          </a:r>
          <a:r>
            <a:rPr lang="fr-FR" sz="1000" b="0" i="0" u="none" strike="noStrike" baseline="0">
              <a:solidFill>
                <a:srgbClr val="000000"/>
              </a:solidFill>
              <a:latin typeface="Arial"/>
              <a:cs typeface="Arial"/>
            </a:rPr>
            <a:t> The original GYCPI data, from 1900-1986.</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gy80</a:t>
          </a:r>
          <a:r>
            <a:rPr lang="fr-FR" sz="1000" b="0" i="0" u="none" strike="noStrike" baseline="0">
              <a:solidFill>
                <a:srgbClr val="000000"/>
              </a:solidFill>
              <a:latin typeface="Arial"/>
              <a:cs typeface="Arial"/>
            </a:rPr>
            <a:t>: The GYCPI data as in 'gy' indexed to their 1980 value and with the 1977-1979 average of the series with base year 1980 in row 120 (except for MUV, base year 1990).</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indexgy:</a:t>
          </a:r>
          <a:r>
            <a:rPr lang="fr-FR" sz="1000" b="0" i="0" u="none" strike="noStrike" baseline="0">
              <a:solidFill>
                <a:srgbClr val="000000"/>
              </a:solidFill>
              <a:latin typeface="Arial"/>
              <a:cs typeface="Arial"/>
            </a:rPr>
            <a:t> GYCPI data as in 'gy' up to 1986. This is followed by the updated data as in 'index80' indexed to their 1977-1979 average as in row 120 of 'gy80'.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gycpi:</a:t>
          </a:r>
          <a:r>
            <a:rPr lang="fr-FR" sz="1000" b="0" i="0" u="none" strike="noStrike" baseline="0">
              <a:solidFill>
                <a:srgbClr val="000000"/>
              </a:solidFill>
              <a:latin typeface="Arial"/>
              <a:cs typeface="Arial"/>
            </a:rPr>
            <a:t> Shows a reconstruction of the GYCPI from the individual series and using the percentage weights listed in Cuddington (1992). The final version of the GYCPI uses the original data form Grilli and Yang from 1900 to 1986, Pfaffenzeller data from 1987 to 2013, and Geronimi, Anani and Taranco update from 2014 to 2016.</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MUV: </a:t>
          </a:r>
          <a:r>
            <a:rPr lang="fr-FR" sz="1000" b="0" i="0" u="none" strike="noStrike" baseline="0">
              <a:solidFill>
                <a:srgbClr val="000000"/>
              </a:solidFill>
              <a:latin typeface="Arial"/>
              <a:cs typeface="Arial"/>
            </a:rPr>
            <a:t>From sheet 'indexgy' onwards, the 1987-1998 values from Cashin (indexed to their 1977-79 average) have been imposed.</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Quoted Sources:</a:t>
          </a:r>
        </a:p>
        <a:p>
          <a:pPr algn="l" rtl="0">
            <a:defRPr sz="1000"/>
          </a:pPr>
          <a:r>
            <a:rPr lang="fr-FR" sz="1000" b="0" i="0" u="none" strike="noStrike" baseline="0">
              <a:solidFill>
                <a:srgbClr val="000000"/>
              </a:solidFill>
              <a:latin typeface="Arial"/>
              <a:cs typeface="Arial"/>
            </a:rPr>
            <a:t>Cashin, P. and McDermott, C.J. (2002), 'The Long-Run Behavior of Commodity Prices: Small Trends and Big Variability'</a:t>
          </a:r>
        </a:p>
        <a:p>
          <a:pPr algn="l" rtl="0">
            <a:defRPr sz="1000"/>
          </a:pPr>
          <a:r>
            <a:rPr lang="fr-FR" sz="1000" b="0" i="0" u="none" strike="noStrike" baseline="0">
              <a:solidFill>
                <a:srgbClr val="000000"/>
              </a:solidFill>
              <a:latin typeface="Arial"/>
              <a:cs typeface="Arial"/>
            </a:rPr>
            <a:t>Cuddington, John (1992) “Long-run trends in 26 primary commodity prices” </a:t>
          </a:r>
          <a:r>
            <a:rPr lang="fr-FR" sz="1000" b="0" i="1" u="none" strike="noStrike" baseline="0">
              <a:solidFill>
                <a:srgbClr val="000000"/>
              </a:solidFill>
              <a:latin typeface="Arial"/>
              <a:cs typeface="Arial"/>
            </a:rPr>
            <a:t>Journal of Development Economics</a:t>
          </a:r>
          <a:r>
            <a:rPr lang="fr-FR" sz="1000" b="0" i="0" u="none" strike="noStrike" baseline="0">
              <a:solidFill>
                <a:srgbClr val="000000"/>
              </a:solidFill>
              <a:latin typeface="Arial"/>
              <a:cs typeface="Arial"/>
            </a:rPr>
            <a:t>, Vol. 39, no.2, pp.207-227</a:t>
          </a:r>
        </a:p>
        <a:p>
          <a:pPr algn="l" rtl="0">
            <a:defRPr sz="1000"/>
          </a:pPr>
          <a:r>
            <a:rPr lang="fr-FR" sz="1000" b="0" i="0" u="none" strike="noStrike" baseline="0">
              <a:solidFill>
                <a:srgbClr val="000000"/>
              </a:solidFill>
              <a:latin typeface="Arial"/>
              <a:cs typeface="Arial"/>
            </a:rPr>
            <a:t>Cuddington, John and Hong Wei (1992) "An empirical Analysis of Real commodity Price Trends: Aggregation, Model Selection and Implications" </a:t>
          </a:r>
          <a:r>
            <a:rPr lang="fr-FR" sz="1000" b="0" i="1" u="none" strike="noStrike" baseline="0">
              <a:solidFill>
                <a:srgbClr val="000000"/>
              </a:solidFill>
              <a:latin typeface="Arial"/>
              <a:cs typeface="Arial"/>
            </a:rPr>
            <a:t>Estudios Económicos </a:t>
          </a:r>
          <a:r>
            <a:rPr lang="fr-FR" sz="1000" b="0" i="0" u="none" strike="noStrike" baseline="0">
              <a:solidFill>
                <a:srgbClr val="000000"/>
              </a:solidFill>
              <a:latin typeface="Arial"/>
              <a:cs typeface="Arial"/>
            </a:rPr>
            <a:t>Vol.7, no.2, pp.159-179</a:t>
          </a:r>
        </a:p>
        <a:p>
          <a:pPr marL="0" indent="0" algn="l" rtl="0">
            <a:defRPr sz="1000"/>
          </a:pPr>
          <a:r>
            <a:rPr lang="en-US" sz="1000" b="0" i="0" u="none" strike="noStrike" baseline="0">
              <a:solidFill>
                <a:srgbClr val="000000"/>
              </a:solidFill>
              <a:latin typeface="Arial"/>
              <a:ea typeface="+mn-ea"/>
              <a:cs typeface="Arial"/>
            </a:rPr>
            <a:t>Pfaffenzeller S., Rayner A. and Newbold P. (2007). A Short Note on Updating the Grilli and Yang Commodity Price Index. World Bank Economic Review 21, 1: 151–163.</a:t>
          </a:r>
          <a:endParaRPr lang="fr-FR" sz="1000" b="0" i="0" u="none" strike="noStrike" baseline="0">
            <a:solidFill>
              <a:srgbClr val="000000"/>
            </a:solidFill>
            <a:latin typeface="Arial"/>
            <a:ea typeface="+mn-ea"/>
            <a:cs typeface="Arial"/>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pubdocs.worldbank.org/en/226371486076391711/CMO-Historical-Data-Annual.xlsx" TargetMode="External"/><Relationship Id="rId1" Type="http://schemas.openxmlformats.org/officeDocument/2006/relationships/hyperlink" Target="https://www.imf.org/~/media/Files/Research/CommodityPrices/Monthly/ExternalData.ashx"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15"/>
  <sheetViews>
    <sheetView workbookViewId="0">
      <pane xSplit="1" ySplit="6" topLeftCell="B98" activePane="bottomRight" state="frozen"/>
      <selection pane="topRight" activeCell="L1" sqref="L1"/>
      <selection pane="bottomLeft" activeCell="A100" sqref="A100"/>
      <selection pane="bottomRight" activeCell="H100" sqref="H100"/>
    </sheetView>
  </sheetViews>
  <sheetFormatPr baseColWidth="10" defaultColWidth="9" defaultRowHeight="12.75" x14ac:dyDescent="0.2"/>
  <cols>
    <col min="1" max="1" width="8.7109375" style="1" customWidth="1"/>
    <col min="2" max="7" width="8.7109375" style="2" customWidth="1"/>
    <col min="8" max="17" width="10.7109375" style="1" customWidth="1"/>
    <col min="18" max="18" width="10.7109375" style="2" customWidth="1"/>
    <col min="19" max="19" width="8.7109375" style="3" customWidth="1"/>
    <col min="20" max="25" width="10.7109375" style="2" customWidth="1"/>
    <col min="26" max="26" width="12.7109375" customWidth="1"/>
  </cols>
  <sheetData>
    <row r="1" spans="1:28" x14ac:dyDescent="0.2">
      <c r="A1" s="1" t="s">
        <v>0</v>
      </c>
      <c r="B1" s="2" t="s">
        <v>1</v>
      </c>
      <c r="C1" s="2" t="s">
        <v>2</v>
      </c>
      <c r="D1" s="2" t="s">
        <v>3</v>
      </c>
      <c r="E1" s="2" t="s">
        <v>4</v>
      </c>
      <c r="F1" s="2" t="s">
        <v>5</v>
      </c>
      <c r="G1" s="2" t="s">
        <v>6</v>
      </c>
      <c r="H1" s="1" t="s">
        <v>7</v>
      </c>
      <c r="I1" s="1" t="s">
        <v>8</v>
      </c>
      <c r="J1" s="1" t="s">
        <v>9</v>
      </c>
      <c r="K1" s="1" t="s">
        <v>10</v>
      </c>
      <c r="L1" s="1" t="s">
        <v>11</v>
      </c>
      <c r="M1" s="1" t="s">
        <v>12</v>
      </c>
      <c r="N1" s="1" t="s">
        <v>13</v>
      </c>
      <c r="O1" s="1" t="s">
        <v>14</v>
      </c>
      <c r="P1" s="1" t="s">
        <v>15</v>
      </c>
      <c r="Q1" s="1" t="s">
        <v>16</v>
      </c>
      <c r="R1" s="2" t="s">
        <v>17</v>
      </c>
      <c r="S1" s="3" t="s">
        <v>18</v>
      </c>
      <c r="T1" s="2" t="s">
        <v>19</v>
      </c>
      <c r="U1" s="2" t="s">
        <v>20</v>
      </c>
      <c r="V1" s="2" t="s">
        <v>21</v>
      </c>
      <c r="W1" s="2" t="s">
        <v>22</v>
      </c>
      <c r="X1" s="2" t="s">
        <v>23</v>
      </c>
      <c r="Y1" s="2" t="s">
        <v>24</v>
      </c>
      <c r="Z1" s="2" t="s">
        <v>25</v>
      </c>
      <c r="AA1" s="2"/>
      <c r="AB1" s="2"/>
    </row>
    <row r="2" spans="1:28" x14ac:dyDescent="0.2">
      <c r="A2" s="1">
        <v>1900</v>
      </c>
      <c r="W2" s="3"/>
      <c r="Z2" s="3"/>
    </row>
    <row r="3" spans="1:28" x14ac:dyDescent="0.2">
      <c r="A3" s="1">
        <v>1901</v>
      </c>
      <c r="W3" s="3"/>
      <c r="Z3" s="3"/>
    </row>
    <row r="4" spans="1:28" x14ac:dyDescent="0.2">
      <c r="A4" s="1">
        <v>1902</v>
      </c>
      <c r="W4" s="3"/>
      <c r="Z4" s="3"/>
    </row>
    <row r="5" spans="1:28" x14ac:dyDescent="0.2">
      <c r="A5" s="1">
        <v>1903</v>
      </c>
      <c r="W5" s="3"/>
      <c r="Z5" s="3"/>
    </row>
    <row r="6" spans="1:28" x14ac:dyDescent="0.2">
      <c r="A6" s="1">
        <v>1904</v>
      </c>
      <c r="W6" s="3"/>
      <c r="Z6" s="3"/>
    </row>
    <row r="7" spans="1:28" x14ac:dyDescent="0.2">
      <c r="A7" s="1">
        <v>1905</v>
      </c>
      <c r="W7" s="3"/>
      <c r="Z7" s="3"/>
    </row>
    <row r="8" spans="1:28" x14ac:dyDescent="0.2">
      <c r="A8" s="1">
        <v>1906</v>
      </c>
      <c r="W8" s="3"/>
      <c r="Z8" s="3"/>
    </row>
    <row r="9" spans="1:28" x14ac:dyDescent="0.2">
      <c r="A9" s="1">
        <v>1907</v>
      </c>
      <c r="W9" s="3"/>
      <c r="Z9" s="3"/>
    </row>
    <row r="10" spans="1:28" x14ac:dyDescent="0.2">
      <c r="A10" s="1">
        <v>1908</v>
      </c>
      <c r="W10" s="3"/>
      <c r="Z10" s="3"/>
    </row>
    <row r="11" spans="1:28" x14ac:dyDescent="0.2">
      <c r="A11" s="1">
        <v>1909</v>
      </c>
      <c r="W11" s="3"/>
      <c r="Z11" s="3"/>
    </row>
    <row r="12" spans="1:28" x14ac:dyDescent="0.2">
      <c r="A12" s="1">
        <v>1910</v>
      </c>
      <c r="W12" s="3"/>
      <c r="Z12" s="3"/>
    </row>
    <row r="13" spans="1:28" x14ac:dyDescent="0.2">
      <c r="A13" s="1">
        <v>1911</v>
      </c>
      <c r="W13" s="3"/>
      <c r="Z13" s="3"/>
    </row>
    <row r="14" spans="1:28" x14ac:dyDescent="0.2">
      <c r="A14" s="1">
        <v>1912</v>
      </c>
      <c r="W14" s="3"/>
      <c r="Z14" s="3"/>
    </row>
    <row r="15" spans="1:28" x14ac:dyDescent="0.2">
      <c r="A15" s="1">
        <v>1913</v>
      </c>
      <c r="W15" s="3"/>
      <c r="Z15" s="3"/>
    </row>
    <row r="16" spans="1:28" x14ac:dyDescent="0.2">
      <c r="A16" s="1">
        <v>1914</v>
      </c>
      <c r="W16" s="3"/>
      <c r="Z16" s="3"/>
    </row>
    <row r="17" spans="1:26" x14ac:dyDescent="0.2">
      <c r="A17" s="1">
        <v>1915</v>
      </c>
      <c r="P17" s="2"/>
      <c r="W17" s="3"/>
      <c r="Z17" s="3"/>
    </row>
    <row r="18" spans="1:26" x14ac:dyDescent="0.2">
      <c r="A18" s="1">
        <v>1916</v>
      </c>
      <c r="W18" s="3"/>
      <c r="Z18" s="3"/>
    </row>
    <row r="19" spans="1:26" x14ac:dyDescent="0.2">
      <c r="A19" s="1">
        <v>1917</v>
      </c>
      <c r="W19" s="3"/>
      <c r="Z19" s="3"/>
    </row>
    <row r="20" spans="1:26" x14ac:dyDescent="0.2">
      <c r="A20" s="1">
        <v>1918</v>
      </c>
      <c r="W20" s="3"/>
      <c r="Z20" s="3"/>
    </row>
    <row r="21" spans="1:26" x14ac:dyDescent="0.2">
      <c r="A21" s="1">
        <v>1919</v>
      </c>
      <c r="W21" s="3"/>
      <c r="Z21" s="3"/>
    </row>
    <row r="22" spans="1:26" x14ac:dyDescent="0.2">
      <c r="A22" s="1">
        <v>1920</v>
      </c>
      <c r="W22" s="3"/>
      <c r="Z22" s="3"/>
    </row>
    <row r="23" spans="1:26" x14ac:dyDescent="0.2">
      <c r="A23" s="1">
        <v>1921</v>
      </c>
      <c r="W23" s="3"/>
      <c r="Z23" s="3"/>
    </row>
    <row r="24" spans="1:26" x14ac:dyDescent="0.2">
      <c r="A24" s="1">
        <v>1922</v>
      </c>
      <c r="W24" s="3"/>
      <c r="Z24" s="3"/>
    </row>
    <row r="25" spans="1:26" x14ac:dyDescent="0.2">
      <c r="A25" s="1">
        <v>1923</v>
      </c>
      <c r="W25" s="3"/>
      <c r="Z25" s="3"/>
    </row>
    <row r="26" spans="1:26" x14ac:dyDescent="0.2">
      <c r="A26" s="1">
        <v>1924</v>
      </c>
      <c r="W26" s="3"/>
      <c r="Z26" s="3"/>
    </row>
    <row r="27" spans="1:26" x14ac:dyDescent="0.2">
      <c r="A27" s="1">
        <v>1925</v>
      </c>
      <c r="W27" s="3"/>
      <c r="Z27" s="3"/>
    </row>
    <row r="28" spans="1:26" x14ac:dyDescent="0.2">
      <c r="A28" s="1">
        <v>1926</v>
      </c>
      <c r="W28" s="3"/>
      <c r="Z28" s="3"/>
    </row>
    <row r="29" spans="1:26" x14ac:dyDescent="0.2">
      <c r="A29" s="1">
        <v>1927</v>
      </c>
      <c r="W29" s="3"/>
      <c r="Z29" s="3"/>
    </row>
    <row r="30" spans="1:26" x14ac:dyDescent="0.2">
      <c r="A30" s="1">
        <v>1928</v>
      </c>
      <c r="W30" s="3"/>
      <c r="Z30" s="3"/>
    </row>
    <row r="31" spans="1:26" x14ac:dyDescent="0.2">
      <c r="A31" s="1">
        <v>1929</v>
      </c>
      <c r="W31" s="3"/>
      <c r="Z31" s="3"/>
    </row>
    <row r="32" spans="1:26" x14ac:dyDescent="0.2">
      <c r="A32" s="1">
        <v>1930</v>
      </c>
      <c r="W32" s="3"/>
      <c r="Z32" s="3"/>
    </row>
    <row r="33" spans="1:26" x14ac:dyDescent="0.2">
      <c r="A33" s="1">
        <v>1931</v>
      </c>
      <c r="W33" s="3"/>
      <c r="Z33" s="3"/>
    </row>
    <row r="34" spans="1:26" x14ac:dyDescent="0.2">
      <c r="A34" s="1">
        <v>1932</v>
      </c>
      <c r="W34" s="3"/>
      <c r="Z34" s="3"/>
    </row>
    <row r="35" spans="1:26" x14ac:dyDescent="0.2">
      <c r="A35" s="1">
        <v>1933</v>
      </c>
      <c r="W35" s="3"/>
      <c r="Z35" s="3"/>
    </row>
    <row r="36" spans="1:26" x14ac:dyDescent="0.2">
      <c r="A36" s="1">
        <v>1934</v>
      </c>
      <c r="W36" s="3"/>
      <c r="Z36" s="3"/>
    </row>
    <row r="37" spans="1:26" x14ac:dyDescent="0.2">
      <c r="A37" s="1">
        <v>1935</v>
      </c>
      <c r="W37" s="3"/>
      <c r="Z37" s="3"/>
    </row>
    <row r="38" spans="1:26" x14ac:dyDescent="0.2">
      <c r="A38" s="1">
        <v>1936</v>
      </c>
      <c r="W38" s="3"/>
      <c r="Z38" s="3"/>
    </row>
    <row r="39" spans="1:26" x14ac:dyDescent="0.2">
      <c r="A39" s="1">
        <v>1937</v>
      </c>
      <c r="W39" s="3"/>
      <c r="Z39" s="3"/>
    </row>
    <row r="40" spans="1:26" x14ac:dyDescent="0.2">
      <c r="A40" s="1">
        <v>1938</v>
      </c>
      <c r="W40" s="3"/>
      <c r="Z40" s="3"/>
    </row>
    <row r="41" spans="1:26" x14ac:dyDescent="0.2">
      <c r="A41" s="1">
        <v>1939</v>
      </c>
      <c r="W41" s="3"/>
      <c r="Z41" s="3"/>
    </row>
    <row r="42" spans="1:26" x14ac:dyDescent="0.2">
      <c r="A42" s="1">
        <v>1940</v>
      </c>
      <c r="W42" s="3"/>
      <c r="Z42" s="3"/>
    </row>
    <row r="43" spans="1:26" x14ac:dyDescent="0.2">
      <c r="A43" s="1">
        <v>1941</v>
      </c>
      <c r="W43" s="3"/>
      <c r="Z43" s="3"/>
    </row>
    <row r="44" spans="1:26" x14ac:dyDescent="0.2">
      <c r="A44" s="1">
        <v>1942</v>
      </c>
      <c r="W44" s="3"/>
      <c r="Z44" s="3"/>
    </row>
    <row r="45" spans="1:26" x14ac:dyDescent="0.2">
      <c r="A45" s="1">
        <v>1943</v>
      </c>
      <c r="W45" s="3"/>
      <c r="Z45" s="3"/>
    </row>
    <row r="46" spans="1:26" x14ac:dyDescent="0.2">
      <c r="A46" s="1">
        <v>1944</v>
      </c>
      <c r="W46" s="3"/>
      <c r="Z46" s="3"/>
    </row>
    <row r="47" spans="1:26" x14ac:dyDescent="0.2">
      <c r="A47" s="1">
        <v>1945</v>
      </c>
      <c r="W47" s="3"/>
      <c r="Z47" s="3"/>
    </row>
    <row r="48" spans="1:26" x14ac:dyDescent="0.2">
      <c r="A48" s="1">
        <v>1946</v>
      </c>
      <c r="W48" s="3"/>
      <c r="Z48" s="3"/>
    </row>
    <row r="49" spans="1:26" x14ac:dyDescent="0.2">
      <c r="A49" s="1">
        <v>1947</v>
      </c>
      <c r="W49" s="3"/>
      <c r="Z49" s="3"/>
    </row>
    <row r="50" spans="1:26" x14ac:dyDescent="0.2">
      <c r="A50" s="1">
        <v>1948</v>
      </c>
      <c r="W50" s="3"/>
      <c r="Z50" s="3"/>
    </row>
    <row r="51" spans="1:26" x14ac:dyDescent="0.2">
      <c r="A51" s="1">
        <v>1949</v>
      </c>
      <c r="W51" s="3"/>
      <c r="Z51" s="3"/>
    </row>
    <row r="52" spans="1:26" x14ac:dyDescent="0.2">
      <c r="A52" s="1">
        <v>1950</v>
      </c>
      <c r="W52" s="3"/>
      <c r="Z52" s="3"/>
    </row>
    <row r="53" spans="1:26" x14ac:dyDescent="0.2">
      <c r="A53" s="1">
        <v>1951</v>
      </c>
      <c r="W53" s="3"/>
      <c r="Z53" s="3"/>
    </row>
    <row r="54" spans="1:26" x14ac:dyDescent="0.2">
      <c r="A54" s="1">
        <v>1952</v>
      </c>
      <c r="W54" s="3"/>
      <c r="Z54" s="3"/>
    </row>
    <row r="55" spans="1:26" x14ac:dyDescent="0.2">
      <c r="A55" s="1">
        <v>1953</v>
      </c>
      <c r="W55" s="3"/>
      <c r="Z55" s="3"/>
    </row>
    <row r="56" spans="1:26" x14ac:dyDescent="0.2">
      <c r="A56" s="1">
        <v>1954</v>
      </c>
      <c r="W56" s="3"/>
      <c r="Z56" s="3"/>
    </row>
    <row r="57" spans="1:26" x14ac:dyDescent="0.2">
      <c r="A57" s="1">
        <v>1955</v>
      </c>
      <c r="W57" s="3"/>
      <c r="Z57" s="3"/>
    </row>
    <row r="58" spans="1:26" x14ac:dyDescent="0.2">
      <c r="A58" s="1">
        <v>1956</v>
      </c>
      <c r="W58" s="3"/>
      <c r="Z58" s="3"/>
    </row>
    <row r="59" spans="1:26" x14ac:dyDescent="0.2">
      <c r="A59" s="1">
        <v>1957</v>
      </c>
      <c r="W59" s="3"/>
      <c r="Z59" s="3"/>
    </row>
    <row r="60" spans="1:26" x14ac:dyDescent="0.2">
      <c r="A60" s="1">
        <v>1958</v>
      </c>
      <c r="W60" s="3"/>
      <c r="Z60" s="3"/>
    </row>
    <row r="61" spans="1:26" x14ac:dyDescent="0.2">
      <c r="A61" s="1">
        <v>1959</v>
      </c>
      <c r="W61" s="3"/>
      <c r="Z61" s="3"/>
    </row>
    <row r="62" spans="1:26" x14ac:dyDescent="0.2">
      <c r="A62" s="1">
        <v>1960</v>
      </c>
      <c r="B62" s="4">
        <v>92.4</v>
      </c>
      <c r="C62" s="4">
        <v>58.9</v>
      </c>
      <c r="D62" s="4">
        <v>102.97005455807395</v>
      </c>
      <c r="E62" s="4">
        <v>107.34885333333334</v>
      </c>
      <c r="F62" s="4">
        <v>62.9</v>
      </c>
      <c r="G62" s="4">
        <v>43.3</v>
      </c>
      <c r="H62" s="4">
        <v>6.9206696166666664</v>
      </c>
      <c r="J62" s="4">
        <v>70</v>
      </c>
      <c r="K62" s="4">
        <v>143.30000000000001</v>
      </c>
      <c r="L62" s="4">
        <v>228.2</v>
      </c>
      <c r="M62" s="4">
        <v>65</v>
      </c>
      <c r="N62" s="4">
        <v>333</v>
      </c>
      <c r="Q62" s="4">
        <v>1736.8744552114604</v>
      </c>
      <c r="R62" s="4">
        <v>84.13</v>
      </c>
      <c r="T62" s="4">
        <v>677</v>
      </c>
      <c r="U62" s="4">
        <v>503</v>
      </c>
      <c r="V62" s="4">
        <v>219.67201116666664</v>
      </c>
      <c r="W62" s="4">
        <v>91.4</v>
      </c>
      <c r="X62" s="4">
        <v>19.8</v>
      </c>
      <c r="Y62" s="4">
        <v>24.7</v>
      </c>
      <c r="Z62" s="4">
        <v>23.13049394467728</v>
      </c>
    </row>
    <row r="63" spans="1:26" x14ac:dyDescent="0.2">
      <c r="A63" s="1">
        <v>1961</v>
      </c>
      <c r="B63" s="4">
        <v>89.5</v>
      </c>
      <c r="C63" s="4">
        <v>48.5</v>
      </c>
      <c r="D63" s="4">
        <v>95.176715914067628</v>
      </c>
      <c r="E63" s="4">
        <v>118.95036499999999</v>
      </c>
      <c r="F63" s="4">
        <v>63.9</v>
      </c>
      <c r="G63" s="4">
        <v>45.9</v>
      </c>
      <c r="H63" s="4">
        <v>6.4154441999999996</v>
      </c>
      <c r="J63" s="4">
        <v>57.87</v>
      </c>
      <c r="K63" s="4">
        <v>138.9</v>
      </c>
      <c r="L63" s="4">
        <v>232</v>
      </c>
      <c r="M63" s="4">
        <v>67.099999999999994</v>
      </c>
      <c r="N63" s="4">
        <v>224.9</v>
      </c>
      <c r="Q63" s="4">
        <v>1563.1870096903144</v>
      </c>
      <c r="R63" s="4">
        <v>65.040000000000006</v>
      </c>
      <c r="T63" s="4">
        <v>633</v>
      </c>
      <c r="U63" s="4">
        <v>494</v>
      </c>
      <c r="V63" s="4">
        <v>244.98839749999999</v>
      </c>
      <c r="W63" s="4">
        <v>92.4</v>
      </c>
      <c r="X63" s="4">
        <v>17.600000000000001</v>
      </c>
      <c r="Y63" s="4">
        <v>21.4</v>
      </c>
      <c r="Z63" s="4">
        <v>23.577460011241094</v>
      </c>
    </row>
    <row r="64" spans="1:26" x14ac:dyDescent="0.2">
      <c r="A64" s="1">
        <v>1962</v>
      </c>
      <c r="B64" s="4">
        <v>83.3</v>
      </c>
      <c r="C64" s="4">
        <v>45.9</v>
      </c>
      <c r="D64" s="4">
        <v>97.300052808070618</v>
      </c>
      <c r="E64" s="4">
        <v>134.927505</v>
      </c>
      <c r="F64" s="4">
        <v>67</v>
      </c>
      <c r="G64" s="4">
        <v>51.4</v>
      </c>
      <c r="H64" s="4">
        <v>6.5716047833333331</v>
      </c>
      <c r="J64" s="4">
        <v>63.47</v>
      </c>
      <c r="K64" s="4">
        <v>132.30000000000001</v>
      </c>
      <c r="L64" s="4">
        <v>216.3</v>
      </c>
      <c r="M64" s="4">
        <v>65.7</v>
      </c>
      <c r="N64" s="4">
        <v>184.6</v>
      </c>
      <c r="Q64" s="4">
        <v>1404.9007836247167</v>
      </c>
      <c r="R64" s="4">
        <v>63.05</v>
      </c>
      <c r="T64" s="4">
        <v>644</v>
      </c>
      <c r="U64" s="4">
        <v>463</v>
      </c>
      <c r="V64" s="4">
        <v>247.13790199999994</v>
      </c>
      <c r="W64" s="4">
        <v>108.5</v>
      </c>
      <c r="X64" s="4">
        <v>15.4</v>
      </c>
      <c r="Y64" s="4">
        <v>18.5</v>
      </c>
      <c r="Z64" s="4">
        <v>24.024426077804911</v>
      </c>
    </row>
    <row r="65" spans="1:26" x14ac:dyDescent="0.2">
      <c r="A65" s="1">
        <v>1963</v>
      </c>
      <c r="B65" s="4">
        <v>80.5</v>
      </c>
      <c r="C65" s="4">
        <v>55.3</v>
      </c>
      <c r="D65" s="4">
        <v>95.293383808068413</v>
      </c>
      <c r="E65" s="4">
        <v>125.66397166666667</v>
      </c>
      <c r="F65" s="4">
        <v>67</v>
      </c>
      <c r="G65" s="4">
        <v>54.7</v>
      </c>
      <c r="H65" s="4">
        <v>18.739269999999998</v>
      </c>
      <c r="J65" s="4">
        <v>64.67</v>
      </c>
      <c r="K65" s="4">
        <v>167.6</v>
      </c>
      <c r="L65" s="4">
        <v>222.4</v>
      </c>
      <c r="M65" s="4">
        <v>64</v>
      </c>
      <c r="N65" s="4">
        <v>179</v>
      </c>
      <c r="Q65" s="4">
        <v>1343.6116462159982</v>
      </c>
      <c r="R65" s="4">
        <v>57.98</v>
      </c>
      <c r="T65" s="4">
        <v>646</v>
      </c>
      <c r="U65" s="4">
        <v>437</v>
      </c>
      <c r="V65" s="4">
        <v>250.77552499999993</v>
      </c>
      <c r="W65" s="4">
        <v>127.9</v>
      </c>
      <c r="X65" s="4">
        <v>17.399999999999999</v>
      </c>
      <c r="Y65" s="4">
        <v>21.2</v>
      </c>
      <c r="Z65" s="4">
        <v>23.577460011241094</v>
      </c>
    </row>
    <row r="66" spans="1:26" x14ac:dyDescent="0.2">
      <c r="A66" s="1">
        <v>1964</v>
      </c>
      <c r="B66" s="4">
        <v>101</v>
      </c>
      <c r="C66" s="4">
        <v>50.5</v>
      </c>
      <c r="D66" s="4">
        <v>92.703382982066856</v>
      </c>
      <c r="E66" s="4">
        <v>120.14676833333336</v>
      </c>
      <c r="F66" s="4">
        <v>70</v>
      </c>
      <c r="G66" s="4">
        <v>55.8</v>
      </c>
      <c r="H66" s="4">
        <v>12.94</v>
      </c>
      <c r="J66" s="4">
        <v>73.28</v>
      </c>
      <c r="K66" s="4">
        <v>169.8</v>
      </c>
      <c r="L66" s="4">
        <v>239.5</v>
      </c>
      <c r="M66" s="4">
        <v>64.2</v>
      </c>
      <c r="N66" s="4">
        <v>223</v>
      </c>
      <c r="Q66" s="4">
        <v>1488.3016754141136</v>
      </c>
      <c r="R66" s="4">
        <v>55.87</v>
      </c>
      <c r="T66" s="4">
        <v>968</v>
      </c>
      <c r="U66" s="4">
        <v>458</v>
      </c>
      <c r="V66" s="4">
        <v>341.27517599999993</v>
      </c>
      <c r="W66" s="4">
        <v>129.30000000000001</v>
      </c>
      <c r="X66" s="4">
        <v>27.8</v>
      </c>
      <c r="Y66" s="4">
        <v>32.4</v>
      </c>
      <c r="Z66" s="4">
        <v>23.912684561163953</v>
      </c>
    </row>
    <row r="67" spans="1:26" x14ac:dyDescent="0.2">
      <c r="A67" s="1">
        <v>1965</v>
      </c>
      <c r="B67" s="4">
        <v>100.3</v>
      </c>
      <c r="C67" s="4">
        <v>36.6</v>
      </c>
      <c r="D67" s="4">
        <v>100.03005279407171</v>
      </c>
      <c r="E67" s="4">
        <v>118.78997166666664</v>
      </c>
      <c r="F67" s="4">
        <v>65.900000000000006</v>
      </c>
      <c r="G67" s="4">
        <v>55</v>
      </c>
      <c r="H67" s="4">
        <v>4.6664456666666663</v>
      </c>
      <c r="J67" s="4">
        <v>75.19</v>
      </c>
      <c r="K67" s="4">
        <v>158.69999999999999</v>
      </c>
      <c r="L67" s="4">
        <v>272.5</v>
      </c>
      <c r="M67" s="4">
        <v>62.6</v>
      </c>
      <c r="N67" s="4">
        <v>254</v>
      </c>
      <c r="Q67" s="4">
        <v>1265.411671069158</v>
      </c>
      <c r="R67" s="4">
        <v>56.66</v>
      </c>
      <c r="T67" s="4">
        <v>1290</v>
      </c>
      <c r="U67" s="4">
        <v>474</v>
      </c>
      <c r="V67" s="4">
        <v>389.07868633333334</v>
      </c>
      <c r="W67" s="4">
        <v>129.30000000000001</v>
      </c>
      <c r="X67" s="4">
        <v>31.8</v>
      </c>
      <c r="Y67" s="4">
        <v>31.1</v>
      </c>
      <c r="Z67" s="4">
        <v>24.136167594445862</v>
      </c>
    </row>
    <row r="68" spans="1:26" x14ac:dyDescent="0.2">
      <c r="A68" s="1">
        <v>1966</v>
      </c>
      <c r="B68" s="4">
        <v>92.8</v>
      </c>
      <c r="C68" s="4">
        <v>51.8</v>
      </c>
      <c r="D68" s="4">
        <v>87.436511373861777</v>
      </c>
      <c r="E68" s="4">
        <v>145.20168000000001</v>
      </c>
      <c r="F68" s="4">
        <v>70.400000000000006</v>
      </c>
      <c r="G68" s="4">
        <v>59.4</v>
      </c>
      <c r="H68" s="4">
        <v>4.0987560166666661</v>
      </c>
      <c r="J68" s="4">
        <v>71.97</v>
      </c>
      <c r="K68" s="4">
        <v>154.30000000000001</v>
      </c>
      <c r="L68" s="4">
        <v>235.6</v>
      </c>
      <c r="M68" s="4">
        <v>60.6</v>
      </c>
      <c r="N68" s="4">
        <v>306</v>
      </c>
      <c r="Q68" s="4">
        <v>1581.2225974477026</v>
      </c>
      <c r="R68" s="4">
        <v>52.07</v>
      </c>
      <c r="T68" s="4">
        <v>1530</v>
      </c>
      <c r="U68" s="4">
        <v>474</v>
      </c>
      <c r="V68" s="4">
        <v>357.35053016666666</v>
      </c>
      <c r="W68" s="4">
        <v>129.30000000000001</v>
      </c>
      <c r="X68" s="4">
        <v>26.2</v>
      </c>
      <c r="Y68" s="4">
        <v>28.2</v>
      </c>
      <c r="Z68" s="4">
        <v>25.030099727573486</v>
      </c>
    </row>
    <row r="69" spans="1:26" x14ac:dyDescent="0.2">
      <c r="A69" s="1">
        <v>1967</v>
      </c>
      <c r="B69" s="4">
        <v>86.4</v>
      </c>
      <c r="C69" s="4">
        <v>59.7</v>
      </c>
      <c r="D69" s="4">
        <v>83.616234324415345</v>
      </c>
      <c r="E69" s="4">
        <v>189.37285833333331</v>
      </c>
      <c r="F69" s="4">
        <v>69.3</v>
      </c>
      <c r="G69" s="4">
        <v>49.9</v>
      </c>
      <c r="H69" s="4">
        <v>4.4661926833333334</v>
      </c>
      <c r="J69" s="4">
        <v>68.91</v>
      </c>
      <c r="K69" s="4">
        <v>158.69999999999999</v>
      </c>
      <c r="L69" s="4">
        <v>223.6</v>
      </c>
      <c r="M69" s="4">
        <v>65</v>
      </c>
      <c r="N69" s="4">
        <v>290</v>
      </c>
      <c r="Q69" s="4">
        <v>1299.4318402074568</v>
      </c>
      <c r="R69" s="4">
        <v>43.87</v>
      </c>
      <c r="T69" s="4">
        <v>1138</v>
      </c>
      <c r="U69" s="4">
        <v>484</v>
      </c>
      <c r="V69" s="4">
        <v>330.80323099999993</v>
      </c>
      <c r="W69" s="4">
        <v>155</v>
      </c>
      <c r="X69" s="4">
        <v>22.9</v>
      </c>
      <c r="Y69" s="4">
        <v>27.3</v>
      </c>
      <c r="Z69" s="4">
        <v>25.253582760855398</v>
      </c>
    </row>
    <row r="70" spans="1:26" x14ac:dyDescent="0.2">
      <c r="A70" s="1">
        <v>1968</v>
      </c>
      <c r="B70" s="4">
        <v>86.6</v>
      </c>
      <c r="C70" s="4">
        <v>72.099999999999994</v>
      </c>
      <c r="D70" s="4">
        <v>74.872474825645313</v>
      </c>
      <c r="E70" s="4">
        <v>182.91375333333335</v>
      </c>
      <c r="F70" s="4">
        <v>66.599999999999994</v>
      </c>
      <c r="G70" s="4">
        <v>49.1</v>
      </c>
      <c r="H70" s="4">
        <v>4.3706591499999998</v>
      </c>
      <c r="J70" s="4">
        <v>65.94</v>
      </c>
      <c r="K70" s="4">
        <v>152.1</v>
      </c>
      <c r="L70" s="4">
        <v>168.9</v>
      </c>
      <c r="M70" s="4">
        <v>67.2</v>
      </c>
      <c r="N70" s="4">
        <v>271</v>
      </c>
      <c r="Q70" s="4">
        <v>1204.4698807308648</v>
      </c>
      <c r="R70" s="4">
        <v>43.74</v>
      </c>
      <c r="T70" s="4">
        <v>1241</v>
      </c>
      <c r="U70" s="4">
        <v>495</v>
      </c>
      <c r="V70" s="4">
        <v>312.68860333333328</v>
      </c>
      <c r="W70" s="4">
        <v>214.5</v>
      </c>
      <c r="X70" s="4">
        <v>24</v>
      </c>
      <c r="Y70" s="4">
        <v>26.2</v>
      </c>
      <c r="Z70" s="4">
        <v>25.030099727573486</v>
      </c>
    </row>
    <row r="71" spans="1:26" x14ac:dyDescent="0.2">
      <c r="A71" s="1">
        <v>1969</v>
      </c>
      <c r="B71" s="4">
        <v>87.7</v>
      </c>
      <c r="C71" s="4">
        <v>90.4</v>
      </c>
      <c r="D71" s="4">
        <v>72.622249206826709</v>
      </c>
      <c r="E71" s="4">
        <v>168.37033333333332</v>
      </c>
      <c r="F71" s="4">
        <v>64.2</v>
      </c>
      <c r="G71" s="4">
        <v>53.9</v>
      </c>
      <c r="H71" s="4">
        <v>7.4240578499999996</v>
      </c>
      <c r="J71" s="4">
        <v>75.91</v>
      </c>
      <c r="K71" s="4">
        <v>158.69999999999999</v>
      </c>
      <c r="L71" s="4">
        <v>181.2</v>
      </c>
      <c r="M71" s="4">
        <v>60.8</v>
      </c>
      <c r="N71" s="4">
        <v>286</v>
      </c>
      <c r="Q71" s="4">
        <v>1112.3806161976358</v>
      </c>
      <c r="R71" s="4">
        <v>57.74</v>
      </c>
      <c r="T71" s="4">
        <v>1466</v>
      </c>
      <c r="U71" s="4">
        <v>527</v>
      </c>
      <c r="V71" s="4">
        <v>342.74492266666658</v>
      </c>
      <c r="W71" s="4">
        <v>179.1</v>
      </c>
      <c r="X71" s="4">
        <v>28.9</v>
      </c>
      <c r="Y71" s="4">
        <v>28.7</v>
      </c>
      <c r="Z71" s="4">
        <v>26.370997927264924</v>
      </c>
    </row>
    <row r="72" spans="1:26" x14ac:dyDescent="0.2">
      <c r="A72" s="1">
        <v>1970</v>
      </c>
      <c r="B72" s="4">
        <v>114.7</v>
      </c>
      <c r="C72" s="4">
        <v>67.400000000000006</v>
      </c>
      <c r="D72" s="4">
        <v>83.496915488217653</v>
      </c>
      <c r="E72" s="4">
        <v>126.30799999999999</v>
      </c>
      <c r="F72" s="4">
        <v>62.8</v>
      </c>
      <c r="G72" s="4">
        <v>58.4</v>
      </c>
      <c r="H72" s="4">
        <v>8.2654878166666652</v>
      </c>
      <c r="J72" s="4">
        <v>74.67</v>
      </c>
      <c r="K72" s="4">
        <v>165.4</v>
      </c>
      <c r="L72" s="4">
        <v>260.10000000000002</v>
      </c>
      <c r="M72" s="4">
        <v>63.2</v>
      </c>
      <c r="N72" s="4">
        <v>274</v>
      </c>
      <c r="Q72" s="4">
        <v>1075.9767038172893</v>
      </c>
      <c r="R72" s="4">
        <v>46.25</v>
      </c>
      <c r="S72" s="3">
        <v>110.31064014744055</v>
      </c>
      <c r="T72" s="4">
        <v>1413</v>
      </c>
      <c r="U72" s="4">
        <v>556</v>
      </c>
      <c r="V72" s="4">
        <v>367.34480749999989</v>
      </c>
      <c r="W72" s="4">
        <v>177.1</v>
      </c>
      <c r="X72" s="4">
        <v>30.4</v>
      </c>
      <c r="Y72" s="4">
        <v>29.5</v>
      </c>
      <c r="Z72" s="4">
        <v>28.047120676879214</v>
      </c>
    </row>
    <row r="73" spans="1:26" x14ac:dyDescent="0.2">
      <c r="A73" s="1">
        <v>1971</v>
      </c>
      <c r="B73" s="4">
        <v>99.2</v>
      </c>
      <c r="C73" s="4">
        <v>53.86</v>
      </c>
      <c r="D73" s="4">
        <v>85.071394146222858</v>
      </c>
      <c r="E73" s="4">
        <v>111.53708333333333</v>
      </c>
      <c r="F73" s="4">
        <v>63.9</v>
      </c>
      <c r="G73" s="4">
        <v>58.4</v>
      </c>
      <c r="H73" s="4">
        <v>9.9685567666666657</v>
      </c>
      <c r="J73" s="4">
        <v>79.680000000000007</v>
      </c>
      <c r="K73" s="4">
        <v>141.1</v>
      </c>
      <c r="L73" s="4">
        <v>261.10000000000002</v>
      </c>
      <c r="M73" s="4">
        <v>74.099999999999994</v>
      </c>
      <c r="N73" s="4">
        <v>286</v>
      </c>
      <c r="Q73" s="4">
        <v>1042.6465602310025</v>
      </c>
      <c r="R73" s="4">
        <v>39.9</v>
      </c>
      <c r="S73" s="3">
        <v>60.272525830140857</v>
      </c>
      <c r="T73" s="4">
        <v>1080</v>
      </c>
      <c r="U73" s="4">
        <v>561</v>
      </c>
      <c r="V73" s="4">
        <v>351.19596599999994</v>
      </c>
      <c r="W73" s="4">
        <v>154.6</v>
      </c>
      <c r="X73" s="4">
        <v>25.4</v>
      </c>
      <c r="Y73" s="4">
        <v>30.9</v>
      </c>
      <c r="Z73" s="4">
        <v>29.499760393211602</v>
      </c>
    </row>
    <row r="74" spans="1:26" x14ac:dyDescent="0.2">
      <c r="A74" s="1">
        <v>1972</v>
      </c>
      <c r="B74" s="4">
        <v>110.2</v>
      </c>
      <c r="C74" s="4">
        <v>64.260000000000005</v>
      </c>
      <c r="D74" s="4">
        <v>78.223948941825682</v>
      </c>
      <c r="E74" s="4">
        <v>129.36529333333334</v>
      </c>
      <c r="F74" s="4">
        <v>71.3</v>
      </c>
      <c r="G74" s="4">
        <v>56</v>
      </c>
      <c r="H74" s="4">
        <v>16.382163783333333</v>
      </c>
      <c r="J74" s="4">
        <v>107.34</v>
      </c>
      <c r="K74" s="4">
        <v>160.9</v>
      </c>
      <c r="L74" s="4">
        <v>217.3</v>
      </c>
      <c r="M74" s="4">
        <v>79.3</v>
      </c>
      <c r="N74" s="4">
        <v>299</v>
      </c>
      <c r="Q74" s="4">
        <v>1073.6439132029011</v>
      </c>
      <c r="R74" s="4">
        <v>40.21</v>
      </c>
      <c r="S74" s="3">
        <v>62.482981191064496</v>
      </c>
      <c r="T74" s="4">
        <v>1071</v>
      </c>
      <c r="U74" s="4">
        <v>511</v>
      </c>
      <c r="V74" s="4">
        <v>373.9954111666666</v>
      </c>
      <c r="W74" s="4">
        <v>168.5</v>
      </c>
      <c r="X74" s="4">
        <v>30.2</v>
      </c>
      <c r="Y74" s="4">
        <v>37.700000000000003</v>
      </c>
      <c r="Z74" s="4">
        <v>32.181556792594471</v>
      </c>
    </row>
    <row r="75" spans="1:26" x14ac:dyDescent="0.2">
      <c r="A75" s="1">
        <v>1973</v>
      </c>
      <c r="B75" s="4">
        <v>137.30000000000001</v>
      </c>
      <c r="C75" s="4">
        <v>113.08</v>
      </c>
      <c r="D75" s="4">
        <v>78.825400215938529</v>
      </c>
      <c r="E75" s="4">
        <v>292.91248333333334</v>
      </c>
      <c r="F75" s="4">
        <v>147.19999999999999</v>
      </c>
      <c r="G75" s="4">
        <v>98</v>
      </c>
      <c r="H75" s="4">
        <v>21.224979049999998</v>
      </c>
      <c r="J75" s="4">
        <v>139.11000000000001</v>
      </c>
      <c r="K75" s="4">
        <v>164.9</v>
      </c>
      <c r="L75" s="4">
        <v>377.5</v>
      </c>
      <c r="M75" s="4">
        <v>135.5</v>
      </c>
      <c r="N75" s="4">
        <v>289</v>
      </c>
      <c r="Q75" s="4">
        <v>1128.0218120704233</v>
      </c>
      <c r="R75" s="4">
        <v>78.510000000000005</v>
      </c>
      <c r="S75" s="3">
        <v>88.988257674012885</v>
      </c>
      <c r="T75" s="4">
        <v>1786</v>
      </c>
      <c r="U75" s="4">
        <v>589</v>
      </c>
      <c r="V75" s="4">
        <v>480.22135149999991</v>
      </c>
      <c r="W75" s="4">
        <v>255.8</v>
      </c>
      <c r="X75" s="4">
        <v>43</v>
      </c>
      <c r="Y75" s="4">
        <v>85.1</v>
      </c>
      <c r="Z75" s="4">
        <v>37.321666558078313</v>
      </c>
    </row>
    <row r="76" spans="1:26" x14ac:dyDescent="0.2">
      <c r="A76" s="1">
        <v>1974</v>
      </c>
      <c r="B76" s="4">
        <v>145.19999999999999</v>
      </c>
      <c r="C76" s="4">
        <v>155.94999999999999</v>
      </c>
      <c r="D76" s="4">
        <v>109.37715060807466</v>
      </c>
      <c r="E76" s="4">
        <v>517.1644583333333</v>
      </c>
      <c r="F76" s="4">
        <v>208.7</v>
      </c>
      <c r="G76" s="4">
        <v>132</v>
      </c>
      <c r="H76" s="4">
        <v>66.057763933333334</v>
      </c>
      <c r="J76" s="4">
        <v>142.4</v>
      </c>
      <c r="K76" s="4">
        <v>184.1</v>
      </c>
      <c r="L76" s="4">
        <v>669</v>
      </c>
      <c r="M76" s="4">
        <v>141.5</v>
      </c>
      <c r="N76" s="4">
        <v>353</v>
      </c>
      <c r="Q76" s="4">
        <v>1482.0733554035269</v>
      </c>
      <c r="R76" s="4">
        <v>86.8</v>
      </c>
      <c r="S76" s="3">
        <v>230.35790274385349</v>
      </c>
      <c r="T76" s="4">
        <v>2059</v>
      </c>
      <c r="U76" s="4">
        <v>674</v>
      </c>
      <c r="V76" s="4">
        <v>818.42843133333315</v>
      </c>
      <c r="W76" s="4">
        <v>470.8</v>
      </c>
      <c r="X76" s="4">
        <v>59.3</v>
      </c>
      <c r="Y76" s="4">
        <v>123.9</v>
      </c>
      <c r="Z76" s="4">
        <v>45.47879727286788</v>
      </c>
    </row>
    <row r="77" spans="1:26" x14ac:dyDescent="0.2">
      <c r="A77" s="1">
        <v>1975</v>
      </c>
      <c r="B77" s="4">
        <v>144</v>
      </c>
      <c r="C77" s="4">
        <v>124.54</v>
      </c>
      <c r="D77" s="4">
        <v>114.21558113736232</v>
      </c>
      <c r="E77" s="4">
        <v>341.42737499999998</v>
      </c>
      <c r="F77" s="4">
        <v>181.3</v>
      </c>
      <c r="G77" s="4">
        <v>119.6</v>
      </c>
      <c r="H77" s="4">
        <v>45.191035633333335</v>
      </c>
      <c r="J77" s="4">
        <v>147.76</v>
      </c>
      <c r="K77" s="4">
        <v>246.7</v>
      </c>
      <c r="L77" s="4">
        <v>434.2</v>
      </c>
      <c r="M77" s="4">
        <v>116.1</v>
      </c>
      <c r="N77" s="4">
        <v>371</v>
      </c>
      <c r="Q77" s="4">
        <v>1841.9907859272832</v>
      </c>
      <c r="R77" s="4">
        <v>65.900000000000006</v>
      </c>
      <c r="S77" s="3">
        <v>209.98651652346891</v>
      </c>
      <c r="T77" s="4">
        <v>1237</v>
      </c>
      <c r="U77" s="4">
        <v>797</v>
      </c>
      <c r="V77" s="4">
        <v>687.65772166666648</v>
      </c>
      <c r="W77" s="4">
        <v>441.9</v>
      </c>
      <c r="X77" s="4">
        <v>41.7</v>
      </c>
      <c r="Y77" s="4">
        <v>74.3</v>
      </c>
      <c r="Z77" s="4">
        <v>50.517848010701641</v>
      </c>
    </row>
    <row r="78" spans="1:26" x14ac:dyDescent="0.2">
      <c r="A78" s="1">
        <v>1976</v>
      </c>
      <c r="B78" s="4">
        <v>314.7</v>
      </c>
      <c r="C78" s="4">
        <v>204.49</v>
      </c>
      <c r="D78" s="4">
        <v>118.71049108973541</v>
      </c>
      <c r="E78" s="4">
        <v>234.67988333333332</v>
      </c>
      <c r="F78" s="4">
        <v>149.1</v>
      </c>
      <c r="G78" s="4">
        <v>112.4</v>
      </c>
      <c r="H78" s="4">
        <v>25.522150866666664</v>
      </c>
      <c r="J78" s="4">
        <v>156.66</v>
      </c>
      <c r="K78" s="4">
        <v>257.3</v>
      </c>
      <c r="L78" s="4">
        <v>406.5</v>
      </c>
      <c r="M78" s="4">
        <v>169.1</v>
      </c>
      <c r="N78" s="4">
        <v>295.60000000000002</v>
      </c>
      <c r="Q78" s="4">
        <v>2186.7159211872499</v>
      </c>
      <c r="R78" s="4">
        <v>87.28</v>
      </c>
      <c r="S78" s="3">
        <v>204.40998098230665</v>
      </c>
      <c r="T78" s="4">
        <v>1401</v>
      </c>
      <c r="U78" s="4">
        <v>896</v>
      </c>
      <c r="V78" s="4">
        <v>758.55462649999993</v>
      </c>
      <c r="W78" s="4">
        <v>435.3</v>
      </c>
      <c r="X78" s="4">
        <v>44.5</v>
      </c>
      <c r="Y78" s="4">
        <v>71.2</v>
      </c>
      <c r="Z78" s="4">
        <v>51.137944343440402</v>
      </c>
    </row>
    <row r="79" spans="1:26" x14ac:dyDescent="0.2">
      <c r="A79" s="1">
        <v>1977</v>
      </c>
      <c r="B79" s="4">
        <v>516.9</v>
      </c>
      <c r="C79" s="4">
        <v>379</v>
      </c>
      <c r="D79" s="4">
        <v>195.44484788323905</v>
      </c>
      <c r="E79" s="4">
        <v>252.22495000000004</v>
      </c>
      <c r="F79" s="4">
        <v>115.8</v>
      </c>
      <c r="G79" s="4">
        <v>95.3</v>
      </c>
      <c r="H79" s="4">
        <v>17.89232848333333</v>
      </c>
      <c r="J79" s="4">
        <v>170.06</v>
      </c>
      <c r="K79" s="4">
        <v>274.7</v>
      </c>
      <c r="L79" s="4">
        <v>529.70000000000005</v>
      </c>
      <c r="M79" s="4">
        <v>155.4</v>
      </c>
      <c r="N79" s="4">
        <v>320.89999999999998</v>
      </c>
      <c r="Q79" s="4">
        <v>2253.9251088429505</v>
      </c>
      <c r="R79" s="4">
        <v>91.71</v>
      </c>
      <c r="S79" s="3">
        <v>240.58631050115363</v>
      </c>
      <c r="T79" s="4">
        <v>1310</v>
      </c>
      <c r="U79" s="4">
        <v>1050</v>
      </c>
      <c r="V79" s="4">
        <v>1080.4456811499997</v>
      </c>
      <c r="W79" s="4">
        <v>462.3</v>
      </c>
      <c r="X79" s="4">
        <v>61.7</v>
      </c>
      <c r="Y79" s="4">
        <v>59.1</v>
      </c>
      <c r="Z79" s="4">
        <v>55.278587597534745</v>
      </c>
    </row>
    <row r="80" spans="1:26" x14ac:dyDescent="0.2">
      <c r="A80" s="1">
        <v>1978</v>
      </c>
      <c r="B80" s="4">
        <v>359</v>
      </c>
      <c r="C80" s="4">
        <v>340.3</v>
      </c>
      <c r="D80" s="4">
        <v>140.94689192545601</v>
      </c>
      <c r="E80" s="4">
        <v>345.65815833333335</v>
      </c>
      <c r="F80" s="4">
        <v>134.80000000000001</v>
      </c>
      <c r="G80" s="4">
        <v>100.7</v>
      </c>
      <c r="H80" s="4">
        <v>17.230942483333333</v>
      </c>
      <c r="J80" s="4">
        <v>217.44</v>
      </c>
      <c r="K80" s="4">
        <v>287.3</v>
      </c>
      <c r="L80" s="4">
        <v>600.20000000000005</v>
      </c>
      <c r="M80" s="4">
        <v>157.19999999999999</v>
      </c>
      <c r="N80" s="4">
        <v>398.4</v>
      </c>
      <c r="Q80" s="4">
        <v>2268.0183540863372</v>
      </c>
      <c r="R80" s="4">
        <v>110.72</v>
      </c>
      <c r="S80" s="3">
        <v>241.69647648477144</v>
      </c>
      <c r="T80" s="4">
        <v>1367</v>
      </c>
      <c r="U80" s="4">
        <v>1088</v>
      </c>
      <c r="V80" s="4">
        <v>1287.5201262</v>
      </c>
      <c r="W80" s="4">
        <v>540.1</v>
      </c>
      <c r="X80" s="4">
        <v>66.099999999999994</v>
      </c>
      <c r="Y80" s="4">
        <v>59.3</v>
      </c>
      <c r="Z80" s="4">
        <v>64.239979760985293</v>
      </c>
    </row>
    <row r="81" spans="1:26" x14ac:dyDescent="0.2">
      <c r="A81" s="1">
        <v>1979</v>
      </c>
      <c r="B81" s="4">
        <v>382.1</v>
      </c>
      <c r="C81" s="4">
        <v>329.3</v>
      </c>
      <c r="D81" s="4">
        <v>150.53898085737947</v>
      </c>
      <c r="E81" s="4">
        <v>313.07048833333334</v>
      </c>
      <c r="F81" s="4">
        <v>172.4</v>
      </c>
      <c r="G81" s="4">
        <v>115.5</v>
      </c>
      <c r="H81" s="4">
        <v>21.296629199999998</v>
      </c>
      <c r="J81" s="4">
        <v>237.083332061768</v>
      </c>
      <c r="K81" s="4">
        <v>325.60000000000002</v>
      </c>
      <c r="L81" s="4">
        <v>654</v>
      </c>
      <c r="M81" s="4">
        <v>168.9</v>
      </c>
      <c r="N81" s="4">
        <v>387</v>
      </c>
      <c r="Q81" s="4">
        <v>2344.4316832420195</v>
      </c>
      <c r="R81" s="4">
        <v>142.36000000000001</v>
      </c>
      <c r="S81" s="3">
        <v>290.15610519403708</v>
      </c>
      <c r="T81" s="4">
        <v>1985</v>
      </c>
      <c r="U81" s="4">
        <v>1230</v>
      </c>
      <c r="V81" s="4">
        <v>1544.7404903333334</v>
      </c>
      <c r="W81" s="4">
        <v>1109.4000000000001</v>
      </c>
      <c r="X81" s="4">
        <v>120.8</v>
      </c>
      <c r="Y81" s="4">
        <v>74.2</v>
      </c>
      <c r="Z81" s="4">
        <v>71.661132646342764</v>
      </c>
    </row>
    <row r="82" spans="1:26" x14ac:dyDescent="0.2">
      <c r="A82" s="1">
        <v>1980</v>
      </c>
      <c r="B82" s="4">
        <v>346.6</v>
      </c>
      <c r="C82" s="4">
        <v>260.35000000000002</v>
      </c>
      <c r="D82" s="4">
        <v>165.92814100528028</v>
      </c>
      <c r="E82" s="4">
        <v>410.7442999999999</v>
      </c>
      <c r="F82" s="4">
        <v>190.8</v>
      </c>
      <c r="G82" s="4">
        <v>125.3</v>
      </c>
      <c r="H82" s="4">
        <v>63.162362999999999</v>
      </c>
      <c r="I82" s="1">
        <v>125.18999673333332</v>
      </c>
      <c r="J82" s="4">
        <v>288.62500254313198</v>
      </c>
      <c r="K82" s="4">
        <v>379</v>
      </c>
      <c r="L82" s="4">
        <v>583.5</v>
      </c>
      <c r="M82" s="4">
        <v>204.7</v>
      </c>
      <c r="N82" s="4">
        <v>308</v>
      </c>
      <c r="O82" s="1">
        <v>538.43160308333324</v>
      </c>
      <c r="P82" s="1">
        <v>45.916666348333329</v>
      </c>
      <c r="Q82" s="4">
        <v>2275.8585852032397</v>
      </c>
      <c r="R82" s="4">
        <v>162.36000000000001</v>
      </c>
      <c r="S82" s="3">
        <v>361.28212656303396</v>
      </c>
      <c r="T82" s="4">
        <v>2182</v>
      </c>
      <c r="U82" s="4">
        <v>1456</v>
      </c>
      <c r="V82" s="4">
        <v>1677.4884383333331</v>
      </c>
      <c r="W82" s="4">
        <v>2063.6</v>
      </c>
      <c r="X82" s="4">
        <v>90.6</v>
      </c>
      <c r="Y82" s="4">
        <v>76.099999999999994</v>
      </c>
      <c r="Z82" s="4">
        <v>78.822245134100115</v>
      </c>
    </row>
    <row r="83" spans="1:26" x14ac:dyDescent="0.2">
      <c r="A83" s="1">
        <v>1981</v>
      </c>
      <c r="B83" s="4">
        <v>286.89999999999998</v>
      </c>
      <c r="C83" s="4">
        <v>207.96</v>
      </c>
      <c r="D83" s="4">
        <v>147.01903055372227</v>
      </c>
      <c r="E83" s="4">
        <v>458.98914166666663</v>
      </c>
      <c r="F83" s="4">
        <v>196.4</v>
      </c>
      <c r="G83" s="4">
        <v>130.80000000000001</v>
      </c>
      <c r="H83" s="4">
        <v>37.199288133333333</v>
      </c>
      <c r="I83" s="1">
        <v>112.12166786666664</v>
      </c>
      <c r="J83" s="4">
        <v>273.86333211263002</v>
      </c>
      <c r="K83" s="4">
        <v>401.3</v>
      </c>
      <c r="L83" s="4">
        <v>570.70000000000005</v>
      </c>
      <c r="M83" s="4">
        <v>184.5</v>
      </c>
      <c r="N83" s="4">
        <v>275.89999999999998</v>
      </c>
      <c r="O83" s="1">
        <v>490.39631339166664</v>
      </c>
      <c r="P83" s="1">
        <v>41.71666685666667</v>
      </c>
      <c r="Q83" s="4">
        <v>2321.6879354631747</v>
      </c>
      <c r="R83" s="4">
        <v>125.18</v>
      </c>
      <c r="S83" s="3">
        <v>300.26895444002008</v>
      </c>
      <c r="T83" s="4">
        <v>1741.9</v>
      </c>
      <c r="U83" s="4">
        <v>1263</v>
      </c>
      <c r="V83" s="4">
        <v>1415.9125000000001</v>
      </c>
      <c r="W83" s="4">
        <v>1051.8</v>
      </c>
      <c r="X83" s="4">
        <v>72.7</v>
      </c>
      <c r="Y83" s="4">
        <v>84.6</v>
      </c>
      <c r="Z83" s="4">
        <v>78.912259117884773</v>
      </c>
    </row>
    <row r="84" spans="1:26" x14ac:dyDescent="0.2">
      <c r="A84" s="1">
        <v>1982</v>
      </c>
      <c r="B84" s="4">
        <v>308.8</v>
      </c>
      <c r="C84" s="4">
        <v>173.56</v>
      </c>
      <c r="D84" s="4">
        <v>154.33034502239298</v>
      </c>
      <c r="E84" s="4">
        <v>272.48279166666663</v>
      </c>
      <c r="F84" s="4">
        <v>166.5</v>
      </c>
      <c r="G84" s="4">
        <v>109.3</v>
      </c>
      <c r="H84" s="4">
        <v>18.562900399999997</v>
      </c>
      <c r="I84" s="1">
        <v>108.39166768333332</v>
      </c>
      <c r="J84" s="4">
        <v>237.73416773478201</v>
      </c>
      <c r="K84" s="4">
        <v>374.3</v>
      </c>
      <c r="L84" s="4">
        <v>445.1</v>
      </c>
      <c r="M84" s="4">
        <v>159.69999999999999</v>
      </c>
      <c r="N84" s="4">
        <v>285.8</v>
      </c>
      <c r="O84" s="1">
        <v>429.41624081666669</v>
      </c>
      <c r="P84" s="1">
        <v>38.564167342499999</v>
      </c>
      <c r="Q84" s="4">
        <v>2563.956741675373</v>
      </c>
      <c r="R84" s="4">
        <v>100.2</v>
      </c>
      <c r="S84" s="3">
        <v>256.77857087029525</v>
      </c>
      <c r="T84" s="4">
        <v>1480.4</v>
      </c>
      <c r="U84" s="4">
        <v>992</v>
      </c>
      <c r="V84" s="4">
        <v>1282.58</v>
      </c>
      <c r="W84" s="4">
        <v>794.7</v>
      </c>
      <c r="X84" s="4">
        <v>54.6</v>
      </c>
      <c r="Y84" s="4">
        <v>74.5</v>
      </c>
      <c r="Z84" s="4">
        <v>76.561893985729768</v>
      </c>
    </row>
    <row r="85" spans="1:26" x14ac:dyDescent="0.2">
      <c r="A85" s="1">
        <v>1983</v>
      </c>
      <c r="B85" s="4">
        <v>291.10000000000002</v>
      </c>
      <c r="C85" s="4">
        <v>211.99</v>
      </c>
      <c r="D85" s="4">
        <v>209.70991934231733</v>
      </c>
      <c r="E85" s="4">
        <v>256.80352499999998</v>
      </c>
      <c r="F85" s="4">
        <v>169.5</v>
      </c>
      <c r="G85" s="4">
        <v>136</v>
      </c>
      <c r="H85" s="4">
        <v>18.667619849999998</v>
      </c>
      <c r="I85" s="1">
        <v>110.67166709166666</v>
      </c>
      <c r="J85" s="4">
        <v>193.10333251953099</v>
      </c>
      <c r="K85" s="4">
        <v>428.8</v>
      </c>
      <c r="L85" s="4">
        <v>501.4</v>
      </c>
      <c r="M85" s="4">
        <v>185.4</v>
      </c>
      <c r="N85" s="4">
        <v>302.2</v>
      </c>
      <c r="O85" s="1">
        <v>401.20582414166665</v>
      </c>
      <c r="P85" s="1">
        <v>45.133333524166666</v>
      </c>
      <c r="Q85" s="4">
        <v>2656.5466203440883</v>
      </c>
      <c r="R85" s="4">
        <v>123.84</v>
      </c>
      <c r="S85" s="3">
        <v>253.78674570055239</v>
      </c>
      <c r="T85" s="4">
        <v>1591.9</v>
      </c>
      <c r="U85" s="4">
        <v>1439</v>
      </c>
      <c r="V85" s="4">
        <v>1298.7966666666666</v>
      </c>
      <c r="W85" s="4">
        <v>1144.0999999999999</v>
      </c>
      <c r="X85" s="4">
        <v>42.5</v>
      </c>
      <c r="Y85" s="4">
        <v>76.400000000000006</v>
      </c>
      <c r="Z85" s="4">
        <v>74.531578573698013</v>
      </c>
    </row>
    <row r="86" spans="1:26" x14ac:dyDescent="0.2">
      <c r="A86" s="1">
        <v>1984</v>
      </c>
      <c r="B86" s="4">
        <v>318.89999999999998</v>
      </c>
      <c r="C86" s="4">
        <v>239.6</v>
      </c>
      <c r="D86" s="4">
        <v>274.15399238324216</v>
      </c>
      <c r="E86" s="4">
        <v>232.49902499999999</v>
      </c>
      <c r="F86" s="4">
        <v>165.4</v>
      </c>
      <c r="G86" s="4">
        <v>135.9</v>
      </c>
      <c r="H86" s="4">
        <v>11.473209916666665</v>
      </c>
      <c r="I86" s="1">
        <v>103.10917217916669</v>
      </c>
      <c r="J86" s="4">
        <v>192.10916773478201</v>
      </c>
      <c r="K86" s="4">
        <v>369.5</v>
      </c>
      <c r="L86" s="4">
        <v>728.8</v>
      </c>
      <c r="M86" s="4">
        <v>178.5</v>
      </c>
      <c r="N86" s="4">
        <v>530.79999999999995</v>
      </c>
      <c r="O86" s="1">
        <v>395.31547101666661</v>
      </c>
      <c r="P86" s="1">
        <v>58.866666474999988</v>
      </c>
      <c r="Q86" s="4">
        <v>2786.3218911989438</v>
      </c>
      <c r="R86" s="4">
        <v>109.59</v>
      </c>
      <c r="S86" s="3">
        <v>256.00062238529165</v>
      </c>
      <c r="T86" s="4">
        <v>1377.3</v>
      </c>
      <c r="U86" s="4">
        <v>1251</v>
      </c>
      <c r="V86" s="4">
        <v>1223.3491666666664</v>
      </c>
      <c r="W86" s="4">
        <v>814.1</v>
      </c>
      <c r="X86" s="4">
        <v>44.3</v>
      </c>
      <c r="Y86" s="4">
        <v>92.2</v>
      </c>
      <c r="Z86" s="4">
        <v>72.891323758066449</v>
      </c>
    </row>
    <row r="87" spans="1:26" x14ac:dyDescent="0.2">
      <c r="A87" s="1">
        <v>1985</v>
      </c>
      <c r="B87" s="4">
        <v>323.10000000000002</v>
      </c>
      <c r="C87" s="4">
        <v>225.45</v>
      </c>
      <c r="D87" s="4">
        <v>174.94802387189108</v>
      </c>
      <c r="E87" s="4">
        <v>196.93016666666662</v>
      </c>
      <c r="F87" s="4">
        <v>173.3</v>
      </c>
      <c r="G87" s="4">
        <v>112.2</v>
      </c>
      <c r="H87" s="4">
        <v>8.9581059333333322</v>
      </c>
      <c r="I87" s="1">
        <v>97.669166564999998</v>
      </c>
      <c r="J87" s="4">
        <v>184.469167073568</v>
      </c>
      <c r="K87" s="4">
        <v>380.3</v>
      </c>
      <c r="L87" s="4">
        <v>501</v>
      </c>
      <c r="M87" s="4">
        <v>131.80000000000001</v>
      </c>
      <c r="N87" s="4">
        <v>582.9</v>
      </c>
      <c r="O87" s="1">
        <v>377.70496329999997</v>
      </c>
      <c r="P87" s="1">
        <v>51.174999872499995</v>
      </c>
      <c r="Q87" s="4">
        <v>2611.8169999105867</v>
      </c>
      <c r="R87" s="4">
        <v>92.41</v>
      </c>
      <c r="S87" s="3">
        <v>238.67642470018833</v>
      </c>
      <c r="T87" s="4">
        <v>1417.4</v>
      </c>
      <c r="U87" s="4">
        <v>1041</v>
      </c>
      <c r="V87" s="4">
        <v>1153.9037753333332</v>
      </c>
      <c r="W87" s="4">
        <v>614.20000000000005</v>
      </c>
      <c r="X87" s="4">
        <v>39.1</v>
      </c>
      <c r="Y87" s="4">
        <v>78.3</v>
      </c>
      <c r="Z87" s="4">
        <v>72.131205672773788</v>
      </c>
    </row>
    <row r="88" spans="1:26" x14ac:dyDescent="0.2">
      <c r="A88" s="1">
        <v>1986</v>
      </c>
      <c r="B88" s="4">
        <v>429.3</v>
      </c>
      <c r="C88" s="4">
        <v>206.97</v>
      </c>
      <c r="D88" s="4">
        <v>165.9580460236065</v>
      </c>
      <c r="E88" s="4">
        <v>186.25</v>
      </c>
      <c r="F88" s="4">
        <v>160.6</v>
      </c>
      <c r="G88" s="4">
        <v>87.6</v>
      </c>
      <c r="H88" s="4">
        <v>13.330602266666666</v>
      </c>
      <c r="I88" s="1">
        <v>94.983334859166646</v>
      </c>
      <c r="J88" s="4">
        <v>215.32833226521799</v>
      </c>
      <c r="K88" s="4">
        <v>381.7</v>
      </c>
      <c r="L88" s="4">
        <v>257</v>
      </c>
      <c r="M88" s="4">
        <v>105.6</v>
      </c>
      <c r="N88" s="4">
        <v>270.08</v>
      </c>
      <c r="O88" s="1">
        <v>408.40955099166666</v>
      </c>
      <c r="P88" s="1">
        <v>63.959166208333336</v>
      </c>
      <c r="Q88" s="4">
        <v>2659.1788595944931</v>
      </c>
      <c r="R88" s="4">
        <v>94.46</v>
      </c>
      <c r="S88" s="3">
        <v>270.99308416948065</v>
      </c>
      <c r="T88" s="4">
        <v>1373.8</v>
      </c>
      <c r="U88" s="4">
        <v>1150</v>
      </c>
      <c r="V88" s="4">
        <v>616.14</v>
      </c>
      <c r="W88" s="4">
        <v>547</v>
      </c>
      <c r="X88" s="4">
        <v>40.6</v>
      </c>
      <c r="Y88" s="4">
        <v>75.400000000000006</v>
      </c>
      <c r="Z88" s="4">
        <v>82.958099644257146</v>
      </c>
    </row>
    <row r="89" spans="1:26" x14ac:dyDescent="0.2">
      <c r="A89" s="1">
        <v>1987</v>
      </c>
      <c r="B89" s="4">
        <v>250.5</v>
      </c>
      <c r="C89" s="4">
        <v>199.42</v>
      </c>
      <c r="D89" s="4">
        <v>165.12219962154919</v>
      </c>
      <c r="E89" s="4">
        <v>214.60833333333332</v>
      </c>
      <c r="F89" s="4">
        <v>133.5</v>
      </c>
      <c r="G89" s="4">
        <v>75.7</v>
      </c>
      <c r="H89" s="4">
        <v>14.903231199999999</v>
      </c>
      <c r="I89" s="1">
        <v>108.17500368333334</v>
      </c>
      <c r="J89" s="4">
        <v>216.24583435058599</v>
      </c>
      <c r="K89" s="4">
        <v>393.1</v>
      </c>
      <c r="L89" s="4">
        <v>343</v>
      </c>
      <c r="M89" s="4">
        <v>164.85</v>
      </c>
      <c r="N89" s="4">
        <v>321.33</v>
      </c>
      <c r="O89">
        <v>511.01567649166674</v>
      </c>
      <c r="P89">
        <v>79.841668128333339</v>
      </c>
      <c r="Q89" s="4">
        <v>2745.5465520954644</v>
      </c>
      <c r="R89" s="4">
        <v>111.66</v>
      </c>
      <c r="S89">
        <v>318.37131152727011</v>
      </c>
      <c r="T89" s="4">
        <v>1782.5</v>
      </c>
      <c r="U89" s="4">
        <v>1565</v>
      </c>
      <c r="V89" s="4">
        <v>666.48</v>
      </c>
      <c r="W89" s="4">
        <v>701</v>
      </c>
      <c r="X89" s="4">
        <v>59.7</v>
      </c>
      <c r="Y89" s="4">
        <v>79.900000000000006</v>
      </c>
      <c r="Z89" s="4">
        <v>90.908875921193186</v>
      </c>
    </row>
    <row r="90" spans="1:26" x14ac:dyDescent="0.2">
      <c r="A90" s="1">
        <v>1988</v>
      </c>
      <c r="B90" s="4">
        <v>303.39999999999998</v>
      </c>
      <c r="C90" s="4">
        <v>158.46</v>
      </c>
      <c r="D90" s="4">
        <v>157.80018904200583</v>
      </c>
      <c r="E90" s="4">
        <v>277.47083333333336</v>
      </c>
      <c r="F90" s="4">
        <v>179.5</v>
      </c>
      <c r="G90" s="4">
        <v>106.9</v>
      </c>
      <c r="H90" s="4">
        <v>22.465077799999996</v>
      </c>
      <c r="I90" s="1">
        <v>114.17249616666668</v>
      </c>
      <c r="J90" s="4">
        <v>241.07833480835001</v>
      </c>
      <c r="K90" s="4">
        <v>478.1</v>
      </c>
      <c r="L90" s="4">
        <v>437.2</v>
      </c>
      <c r="M90" s="4">
        <v>139.94</v>
      </c>
      <c r="N90" s="4">
        <v>370</v>
      </c>
      <c r="O90">
        <v>585.77783361666673</v>
      </c>
      <c r="P90">
        <v>87.651664734166673</v>
      </c>
      <c r="Q90" s="4">
        <v>2467.8935045812209</v>
      </c>
      <c r="R90" s="4">
        <v>128.75</v>
      </c>
      <c r="S90">
        <v>349.19476924603703</v>
      </c>
      <c r="T90" s="4">
        <v>2601.6999999999998</v>
      </c>
      <c r="U90" s="4">
        <v>2551</v>
      </c>
      <c r="V90" s="4">
        <v>705.16</v>
      </c>
      <c r="W90" s="4">
        <v>654</v>
      </c>
      <c r="X90" s="4">
        <v>65.599999999999994</v>
      </c>
      <c r="Y90" s="4">
        <v>124.1</v>
      </c>
      <c r="Z90" s="4">
        <v>96.809452026089104</v>
      </c>
    </row>
    <row r="91" spans="1:26" x14ac:dyDescent="0.2">
      <c r="A91" s="1">
        <v>1989</v>
      </c>
      <c r="B91" s="4">
        <v>238.73</v>
      </c>
      <c r="C91" s="4">
        <v>124.1</v>
      </c>
      <c r="D91" s="4">
        <v>182.48490815242494</v>
      </c>
      <c r="E91" s="4">
        <v>299.16250000000002</v>
      </c>
      <c r="F91" s="4">
        <v>201.2</v>
      </c>
      <c r="G91" s="4">
        <v>111.5</v>
      </c>
      <c r="H91" s="4">
        <v>28.197089799999997</v>
      </c>
      <c r="I91">
        <v>116.46302286666666</v>
      </c>
      <c r="J91" s="4">
        <v>232.10249837239601</v>
      </c>
      <c r="K91" s="4">
        <v>546.79999999999995</v>
      </c>
      <c r="L91" s="4">
        <v>350.4</v>
      </c>
      <c r="M91" s="4">
        <v>167.42</v>
      </c>
      <c r="N91" s="4">
        <v>373.3</v>
      </c>
      <c r="O91">
        <v>528.2733022916666</v>
      </c>
      <c r="P91">
        <v>90.017082213333353</v>
      </c>
      <c r="Q91" s="4">
        <v>3167.572314758861</v>
      </c>
      <c r="R91" s="4">
        <v>111.67</v>
      </c>
      <c r="S91">
        <v>356.90986069104628</v>
      </c>
      <c r="T91" s="4">
        <v>2848.4</v>
      </c>
      <c r="U91" s="4">
        <v>1951</v>
      </c>
      <c r="V91" s="4">
        <v>853.44</v>
      </c>
      <c r="W91" s="4">
        <v>550</v>
      </c>
      <c r="X91" s="4">
        <v>67.3</v>
      </c>
      <c r="Y91" s="4">
        <v>165.9</v>
      </c>
      <c r="Z91" s="4">
        <v>96.229395392048488</v>
      </c>
    </row>
    <row r="92" spans="1:26" x14ac:dyDescent="0.2">
      <c r="A92" s="1">
        <v>1990</v>
      </c>
      <c r="B92" s="4">
        <v>197.22</v>
      </c>
      <c r="C92" s="4">
        <v>126.67</v>
      </c>
      <c r="D92" s="4">
        <v>205.75080531288904</v>
      </c>
      <c r="E92" s="4">
        <v>270.85416666666669</v>
      </c>
      <c r="F92" s="4">
        <v>156.18</v>
      </c>
      <c r="G92" s="4">
        <v>109.3</v>
      </c>
      <c r="H92" s="4">
        <v>27.667980999999997</v>
      </c>
      <c r="I92">
        <v>116.266666425</v>
      </c>
      <c r="J92" s="4">
        <v>265.66166814168298</v>
      </c>
      <c r="K92" s="4">
        <v>540.9</v>
      </c>
      <c r="L92" s="4">
        <v>289.8</v>
      </c>
      <c r="M92" s="4">
        <v>181.9</v>
      </c>
      <c r="N92" s="4">
        <v>408.3</v>
      </c>
      <c r="O92">
        <v>430.13557419166665</v>
      </c>
      <c r="P92">
        <v>92.22916666750001</v>
      </c>
      <c r="Q92" s="4">
        <v>3392.1854778774946</v>
      </c>
      <c r="R92" s="4">
        <v>102.02</v>
      </c>
      <c r="S92">
        <v>415.44605499011408</v>
      </c>
      <c r="T92" s="4">
        <v>2661.5</v>
      </c>
      <c r="U92" s="4">
        <v>1639</v>
      </c>
      <c r="V92" s="4">
        <v>608.5383333333333</v>
      </c>
      <c r="W92" s="4">
        <v>488.82836363636358</v>
      </c>
      <c r="X92" s="4">
        <v>81.099999999999994</v>
      </c>
      <c r="Y92" s="4">
        <v>151.30000000000001</v>
      </c>
      <c r="Z92" s="4">
        <v>99.999763513312502</v>
      </c>
    </row>
    <row r="93" spans="1:26" x14ac:dyDescent="0.2">
      <c r="A93" s="1">
        <v>1991</v>
      </c>
      <c r="B93" s="4">
        <v>187.34</v>
      </c>
      <c r="C93" s="4">
        <v>119.51</v>
      </c>
      <c r="D93" s="4">
        <v>167.40114289881635</v>
      </c>
      <c r="E93" s="4">
        <v>293.27916666666664</v>
      </c>
      <c r="F93" s="4">
        <v>142.94</v>
      </c>
      <c r="G93" s="4">
        <v>107.4</v>
      </c>
      <c r="H93" s="4">
        <v>19.7533952</v>
      </c>
      <c r="I93">
        <v>120.83433278333332</v>
      </c>
      <c r="J93" s="4">
        <v>233.11750030517601</v>
      </c>
      <c r="K93" s="4">
        <v>559.5</v>
      </c>
      <c r="L93" s="4">
        <v>339</v>
      </c>
      <c r="M93" s="4">
        <v>167.7</v>
      </c>
      <c r="N93" s="4">
        <v>380.33</v>
      </c>
      <c r="O93">
        <v>329.10415835833334</v>
      </c>
      <c r="P93">
        <v>79.449737549999995</v>
      </c>
      <c r="Q93" s="4">
        <v>3500.0693358385001</v>
      </c>
      <c r="R93" s="4">
        <v>100.78</v>
      </c>
      <c r="S93">
        <v>392.41115515080975</v>
      </c>
      <c r="T93" s="4">
        <v>2338.8000000000002</v>
      </c>
      <c r="U93" s="4">
        <v>1302.2</v>
      </c>
      <c r="V93" s="4">
        <v>559.50416666666672</v>
      </c>
      <c r="W93" s="4">
        <v>404.14153846153846</v>
      </c>
      <c r="X93" s="4">
        <v>55.8</v>
      </c>
      <c r="Y93" s="4">
        <v>111.7</v>
      </c>
      <c r="Z93" s="4">
        <v>102.03996270890363</v>
      </c>
    </row>
    <row r="94" spans="1:26" x14ac:dyDescent="0.2">
      <c r="A94" s="1">
        <v>1992</v>
      </c>
      <c r="B94" s="4">
        <v>141.19</v>
      </c>
      <c r="C94" s="4">
        <v>109.96</v>
      </c>
      <c r="D94" s="4">
        <v>160.42324415845403</v>
      </c>
      <c r="E94" s="4">
        <v>268.22083333333336</v>
      </c>
      <c r="F94" s="4">
        <v>177.02</v>
      </c>
      <c r="G94" s="4">
        <v>104.25</v>
      </c>
      <c r="H94" s="4">
        <v>19.96</v>
      </c>
      <c r="I94">
        <v>111.33552295833334</v>
      </c>
      <c r="J94" s="4">
        <v>265.14083353678399</v>
      </c>
      <c r="K94" s="4">
        <v>473.1</v>
      </c>
      <c r="L94" s="4">
        <v>393.5</v>
      </c>
      <c r="M94" s="4">
        <v>127.8</v>
      </c>
      <c r="N94" s="4">
        <v>319.58</v>
      </c>
      <c r="O94">
        <v>341.197751525</v>
      </c>
      <c r="P94">
        <v>75.864774705000002</v>
      </c>
      <c r="Q94" s="4">
        <v>3439.5399078695209</v>
      </c>
      <c r="R94" s="4">
        <v>101.95</v>
      </c>
      <c r="S94">
        <v>373.99081791864666</v>
      </c>
      <c r="T94" s="4">
        <v>2281.15</v>
      </c>
      <c r="U94" s="4">
        <v>1254.3</v>
      </c>
      <c r="V94" s="4">
        <v>610.10249999999996</v>
      </c>
      <c r="W94" s="4">
        <v>393.6</v>
      </c>
      <c r="X94" s="4">
        <v>54.1</v>
      </c>
      <c r="Y94" s="4">
        <v>124</v>
      </c>
      <c r="Z94" s="4">
        <v>105.93034254755538</v>
      </c>
    </row>
    <row r="95" spans="1:26" x14ac:dyDescent="0.2">
      <c r="A95" s="1">
        <v>1993</v>
      </c>
      <c r="B95" s="4">
        <v>156.02000000000001</v>
      </c>
      <c r="C95" s="4">
        <v>111.69</v>
      </c>
      <c r="D95" s="4">
        <v>161.4843076897283</v>
      </c>
      <c r="E95" s="4">
        <v>235.41249999999999</v>
      </c>
      <c r="F95" s="4">
        <v>192.66</v>
      </c>
      <c r="G95" s="4">
        <v>102.09</v>
      </c>
      <c r="H95" s="4">
        <v>22.01</v>
      </c>
      <c r="I95">
        <v>118.7382234</v>
      </c>
      <c r="J95" s="4">
        <v>290.72417195638002</v>
      </c>
      <c r="K95" s="4">
        <v>443.03</v>
      </c>
      <c r="L95" s="4">
        <v>377.75</v>
      </c>
      <c r="M95" s="4">
        <v>128.03</v>
      </c>
      <c r="N95" s="4">
        <v>273.33</v>
      </c>
      <c r="O95">
        <v>319.72807325833332</v>
      </c>
      <c r="P95">
        <v>80.029546737499999</v>
      </c>
      <c r="Q95" s="4">
        <v>2695.338169874467</v>
      </c>
      <c r="R95" s="4">
        <v>99.31</v>
      </c>
      <c r="S95">
        <v>355.71724818264948</v>
      </c>
      <c r="T95" s="4">
        <v>1913.08</v>
      </c>
      <c r="U95" s="4">
        <v>1139.05</v>
      </c>
      <c r="V95" s="4">
        <v>516.11291666666671</v>
      </c>
      <c r="W95" s="4">
        <v>429.84</v>
      </c>
      <c r="X95" s="4">
        <v>40.64</v>
      </c>
      <c r="Y95" s="4">
        <v>96.2</v>
      </c>
      <c r="Z95" s="4">
        <v>106.70041773412652</v>
      </c>
    </row>
    <row r="96" spans="1:26" x14ac:dyDescent="0.2">
      <c r="A96" s="1">
        <v>1994</v>
      </c>
      <c r="B96" s="4">
        <v>330.77</v>
      </c>
      <c r="C96" s="4">
        <v>139.6</v>
      </c>
      <c r="D96" s="4">
        <v>149.21991025829399</v>
      </c>
      <c r="E96" s="4">
        <v>267.59166666666664</v>
      </c>
      <c r="F96" s="4">
        <v>198.56</v>
      </c>
      <c r="G96" s="4">
        <v>107.55</v>
      </c>
      <c r="H96" s="4">
        <v>26.7</v>
      </c>
      <c r="I96">
        <v>93.824802413809493</v>
      </c>
      <c r="J96" s="4">
        <v>297.51916758219397</v>
      </c>
      <c r="K96" s="4">
        <v>439.49</v>
      </c>
      <c r="L96" s="4">
        <v>528.41999999999996</v>
      </c>
      <c r="M96" s="4">
        <v>176.28</v>
      </c>
      <c r="N96" s="4">
        <v>298.27</v>
      </c>
      <c r="O96">
        <v>443.42561605442165</v>
      </c>
      <c r="P96">
        <v>78.576168494693874</v>
      </c>
      <c r="Q96" s="4">
        <v>2641.66</v>
      </c>
      <c r="R96" s="4">
        <v>131.55000000000001</v>
      </c>
      <c r="S96">
        <v>399.44017199702927</v>
      </c>
      <c r="T96" s="4">
        <v>2307.42</v>
      </c>
      <c r="U96" s="4">
        <v>1476.78</v>
      </c>
      <c r="V96" s="4">
        <v>546.3838333333332</v>
      </c>
      <c r="W96" s="4">
        <v>528.41999999999996</v>
      </c>
      <c r="X96" s="4">
        <v>54.78</v>
      </c>
      <c r="Y96" s="4">
        <v>99.77</v>
      </c>
      <c r="Z96" s="4">
        <v>110.5307917140844</v>
      </c>
    </row>
    <row r="97" spans="1:26" x14ac:dyDescent="0.2">
      <c r="A97" s="1">
        <v>1995</v>
      </c>
      <c r="B97" s="4">
        <v>333.23</v>
      </c>
      <c r="C97" s="4">
        <v>143.24</v>
      </c>
      <c r="D97" s="4">
        <v>148.86529410653688</v>
      </c>
      <c r="E97" s="4">
        <v>320.83</v>
      </c>
      <c r="F97" s="4">
        <v>207.14</v>
      </c>
      <c r="G97" s="4">
        <v>123.49</v>
      </c>
      <c r="H97" s="4">
        <v>29.28</v>
      </c>
      <c r="I97">
        <v>86.501792272499998</v>
      </c>
      <c r="J97" s="4">
        <v>262.09250005086301</v>
      </c>
      <c r="K97" s="4">
        <v>445.1</v>
      </c>
      <c r="L97" s="4">
        <v>628</v>
      </c>
      <c r="M97" s="4">
        <v>212.79</v>
      </c>
      <c r="N97" s="4">
        <v>368.04</v>
      </c>
      <c r="O97">
        <v>497.14261270833327</v>
      </c>
      <c r="P97">
        <v>88.13860321333334</v>
      </c>
      <c r="Q97" s="4">
        <v>2643.44</v>
      </c>
      <c r="R97" s="4">
        <v>181.4</v>
      </c>
      <c r="S97">
        <v>463.87575757244269</v>
      </c>
      <c r="T97" s="4">
        <v>2935.61</v>
      </c>
      <c r="U97" s="4">
        <v>1805.65</v>
      </c>
      <c r="V97" s="4">
        <v>621.38</v>
      </c>
      <c r="W97" s="4">
        <v>519.17999999999995</v>
      </c>
      <c r="X97" s="4">
        <v>63.1</v>
      </c>
      <c r="Y97" s="4">
        <v>103.11</v>
      </c>
      <c r="Z97" s="4">
        <v>117.07143031171483</v>
      </c>
    </row>
    <row r="98" spans="1:26" x14ac:dyDescent="0.2">
      <c r="A98" s="1">
        <v>1996</v>
      </c>
      <c r="B98" s="4">
        <v>269.42</v>
      </c>
      <c r="C98" s="4">
        <v>145.56</v>
      </c>
      <c r="D98" s="4">
        <v>166.05482335564301</v>
      </c>
      <c r="E98" s="4">
        <v>338.9</v>
      </c>
      <c r="F98" s="4">
        <v>230.82</v>
      </c>
      <c r="G98" s="4">
        <v>165.81</v>
      </c>
      <c r="H98" s="4">
        <v>26.36</v>
      </c>
      <c r="I98">
        <v>80.969797134166669</v>
      </c>
      <c r="J98" s="4">
        <v>329.45750172932901</v>
      </c>
      <c r="K98" s="4">
        <v>469.59</v>
      </c>
      <c r="L98" s="4">
        <v>530.91999999999996</v>
      </c>
      <c r="M98" s="4">
        <v>177.34</v>
      </c>
      <c r="N98" s="4">
        <v>457.54</v>
      </c>
      <c r="O98">
        <v>428.87776166666663</v>
      </c>
      <c r="P98">
        <v>87.320894877499995</v>
      </c>
      <c r="Q98" s="4">
        <v>3055.37</v>
      </c>
      <c r="R98" s="4">
        <v>160.66999999999999</v>
      </c>
      <c r="S98">
        <v>441.35806544804143</v>
      </c>
      <c r="T98" s="4">
        <v>2294.86</v>
      </c>
      <c r="U98" s="4">
        <v>1505.66</v>
      </c>
      <c r="V98" s="4">
        <v>616.51</v>
      </c>
      <c r="W98" s="4">
        <v>518.34</v>
      </c>
      <c r="X98" s="4">
        <v>77.430000000000007</v>
      </c>
      <c r="Y98" s="4">
        <v>102.51</v>
      </c>
      <c r="Z98" s="4">
        <v>111.30086690065559</v>
      </c>
    </row>
    <row r="99" spans="1:26" x14ac:dyDescent="0.2">
      <c r="A99" s="1">
        <v>1997</v>
      </c>
      <c r="B99" s="4">
        <v>416.79416666666657</v>
      </c>
      <c r="C99" s="4">
        <v>161.87333333333333</v>
      </c>
      <c r="D99" s="4">
        <v>206.01186870245888</v>
      </c>
      <c r="E99" s="4">
        <v>303.51</v>
      </c>
      <c r="F99" s="4">
        <v>181.38</v>
      </c>
      <c r="G99" s="4">
        <v>117.09166666666664</v>
      </c>
      <c r="H99" s="4">
        <v>25.06</v>
      </c>
      <c r="I99">
        <v>84.168419518333337</v>
      </c>
      <c r="J99" s="4">
        <v>339.33999888102198</v>
      </c>
      <c r="K99" s="4">
        <v>517.05228437500011</v>
      </c>
      <c r="L99" s="4">
        <v>545.875</v>
      </c>
      <c r="M99" s="4">
        <v>174.77500000000001</v>
      </c>
      <c r="N99" s="4">
        <v>304.56</v>
      </c>
      <c r="O99">
        <v>442.79360500000001</v>
      </c>
      <c r="P99">
        <v>88.252759297499992</v>
      </c>
      <c r="Q99" s="4">
        <v>3531.55</v>
      </c>
      <c r="R99" s="4">
        <v>121.61</v>
      </c>
      <c r="S99">
        <v>427.4160123333736</v>
      </c>
      <c r="T99" s="4">
        <v>2276.7666666666664</v>
      </c>
      <c r="U99" s="4">
        <v>1599.33</v>
      </c>
      <c r="V99" s="4">
        <v>564.67666666666673</v>
      </c>
      <c r="W99" s="4">
        <v>489.22</v>
      </c>
      <c r="X99" s="4">
        <v>62.417499999999997</v>
      </c>
      <c r="Y99" s="4">
        <v>131.61250000000001</v>
      </c>
      <c r="Z99" s="4">
        <v>103.53010819980112</v>
      </c>
    </row>
    <row r="100" spans="1:26" x14ac:dyDescent="0.2">
      <c r="A100" s="1">
        <v>1998</v>
      </c>
      <c r="B100" s="4">
        <v>298.13166666666672</v>
      </c>
      <c r="C100" s="4">
        <v>167.63833333333335</v>
      </c>
      <c r="D100" s="4">
        <v>204.61</v>
      </c>
      <c r="E100" s="4">
        <v>304.18583333333333</v>
      </c>
      <c r="F100" s="4">
        <v>162.9</v>
      </c>
      <c r="G100" s="4">
        <v>101.98666666666666</v>
      </c>
      <c r="H100" s="4">
        <v>19.672499999999999</v>
      </c>
      <c r="I100">
        <v>78.294997532500005</v>
      </c>
      <c r="J100" s="4">
        <v>275.02999750773103</v>
      </c>
      <c r="K100" s="4">
        <v>489.50601677083324</v>
      </c>
      <c r="L100" s="4">
        <v>671.08333333333337</v>
      </c>
      <c r="M100" s="4">
        <v>144.47166666666666</v>
      </c>
      <c r="N100" s="4">
        <v>258.02083333333331</v>
      </c>
      <c r="O100">
        <v>336.38913249999996</v>
      </c>
      <c r="P100">
        <v>76.692517599166663</v>
      </c>
      <c r="Q100" s="4">
        <v>3336.12</v>
      </c>
      <c r="R100" s="4">
        <v>89.490833333333327</v>
      </c>
      <c r="S100">
        <v>393.76299882382892</v>
      </c>
      <c r="T100" s="4">
        <v>1654.0583333333334</v>
      </c>
      <c r="U100" s="4">
        <v>1357.4691666666665</v>
      </c>
      <c r="V100" s="4">
        <v>554.0333333333333</v>
      </c>
      <c r="W100" s="4">
        <v>553.43333333333328</v>
      </c>
      <c r="X100" s="4">
        <v>52.864166666666669</v>
      </c>
      <c r="Y100" s="4">
        <v>102.44666666666667</v>
      </c>
      <c r="Z100" s="4">
        <v>99.619726408251438</v>
      </c>
    </row>
    <row r="101" spans="1:26" x14ac:dyDescent="0.2">
      <c r="A101" s="1">
        <v>1999</v>
      </c>
      <c r="B101" s="4">
        <v>229.05833333333331</v>
      </c>
      <c r="C101" s="4">
        <v>113.53166666666668</v>
      </c>
      <c r="D101" s="4">
        <v>183.88749999999999</v>
      </c>
      <c r="E101" s="4">
        <v>248.41666666666666</v>
      </c>
      <c r="F101" s="4">
        <v>151.26333333333332</v>
      </c>
      <c r="G101" s="4">
        <v>90.216666666666683</v>
      </c>
      <c r="H101" s="4">
        <v>13.809166666666664</v>
      </c>
      <c r="I101">
        <v>83.139349871666667</v>
      </c>
      <c r="J101" s="4">
        <v>260.99916839599598</v>
      </c>
      <c r="K101" s="4">
        <v>373.20848430555549</v>
      </c>
      <c r="L101" s="4">
        <v>436</v>
      </c>
      <c r="M101" s="4">
        <v>117.1075</v>
      </c>
      <c r="N101" s="4">
        <v>276.33333333333331</v>
      </c>
      <c r="O101">
        <v>276.47130666666664</v>
      </c>
      <c r="P101">
        <v>72.150037648333338</v>
      </c>
      <c r="Q101" s="4">
        <v>3041.58</v>
      </c>
      <c r="R101" s="4">
        <v>80.868333333333325</v>
      </c>
      <c r="S101">
        <v>373.35674564779907</v>
      </c>
      <c r="T101" s="4">
        <v>1572.8608333333332</v>
      </c>
      <c r="U101" s="4">
        <v>1361.09</v>
      </c>
      <c r="V101" s="4">
        <v>540.36166666666668</v>
      </c>
      <c r="W101" s="4">
        <v>524.95249999999999</v>
      </c>
      <c r="X101" s="4">
        <v>50.261666666666663</v>
      </c>
      <c r="Y101" s="4">
        <v>107.63416666666667</v>
      </c>
      <c r="Z101" s="4">
        <v>99.279693208986245</v>
      </c>
    </row>
    <row r="102" spans="1:26" x14ac:dyDescent="0.2">
      <c r="A102" s="1">
        <v>2000</v>
      </c>
      <c r="B102" s="4">
        <v>191.96666666666667</v>
      </c>
      <c r="C102" s="4">
        <v>90.579166666666666</v>
      </c>
      <c r="D102" s="4">
        <v>187.6241666666667</v>
      </c>
      <c r="E102" s="4">
        <v>202.39583333333334</v>
      </c>
      <c r="F102" s="4">
        <v>147.13249999999999</v>
      </c>
      <c r="G102" s="4">
        <v>88.534166666666678</v>
      </c>
      <c r="H102" s="4">
        <v>18.029166666666665</v>
      </c>
      <c r="I102">
        <v>87.789125650833341</v>
      </c>
      <c r="J102" s="4">
        <v>261.84749857584598</v>
      </c>
      <c r="K102" s="4">
        <v>423.99833333333328</v>
      </c>
      <c r="L102" s="4">
        <v>310.25</v>
      </c>
      <c r="M102" s="4">
        <v>130.215</v>
      </c>
      <c r="N102" s="4">
        <v>277.4375</v>
      </c>
      <c r="O102">
        <v>280.97889329166668</v>
      </c>
      <c r="P102">
        <v>80.22482377</v>
      </c>
      <c r="Q102" s="4">
        <v>2976.2133333333336</v>
      </c>
      <c r="R102" s="4">
        <v>83.15666666666668</v>
      </c>
      <c r="S102">
        <v>341.98332782176442</v>
      </c>
      <c r="T102" s="4">
        <v>1813.4691666666668</v>
      </c>
      <c r="U102" s="4">
        <v>1549.1408333333331</v>
      </c>
      <c r="V102" s="4">
        <v>543.57083333333333</v>
      </c>
      <c r="W102" s="4">
        <v>499.91750000000002</v>
      </c>
      <c r="X102" s="4">
        <v>45.394166666666671</v>
      </c>
      <c r="Y102" s="4">
        <v>112.81333333333333</v>
      </c>
      <c r="Z102" s="4">
        <v>97.179488154701261</v>
      </c>
    </row>
    <row r="103" spans="1:26" x14ac:dyDescent="0.2">
      <c r="A103" s="1">
        <v>2001</v>
      </c>
      <c r="B103" s="4">
        <v>137.31166666666667</v>
      </c>
      <c r="C103" s="4">
        <v>106.87333333333335</v>
      </c>
      <c r="D103" s="4">
        <v>159.81416666666667</v>
      </c>
      <c r="E103" s="4">
        <v>172.83833333333334</v>
      </c>
      <c r="F103" s="4">
        <v>151.44833333333335</v>
      </c>
      <c r="G103" s="4">
        <v>89.640833333333333</v>
      </c>
      <c r="H103" s="4">
        <v>19.039166666666667</v>
      </c>
      <c r="I103">
        <v>96.540795679999988</v>
      </c>
      <c r="J103" s="4">
        <v>291.18000030517601</v>
      </c>
      <c r="K103" s="4">
        <v>583.24833333333333</v>
      </c>
      <c r="L103" s="4">
        <v>285.66666666666669</v>
      </c>
      <c r="M103" s="4">
        <v>105.8075</v>
      </c>
      <c r="N103" s="4">
        <v>329.35416666666669</v>
      </c>
      <c r="O103">
        <v>332.43175022499992</v>
      </c>
      <c r="P103">
        <v>84.600109400000008</v>
      </c>
      <c r="Q103" s="4">
        <v>3003.6917426931009</v>
      </c>
      <c r="R103" s="4">
        <v>74.689166666666665</v>
      </c>
      <c r="S103">
        <v>310.23661210468305</v>
      </c>
      <c r="T103" s="4">
        <v>1578.2883333333336</v>
      </c>
      <c r="U103" s="4">
        <v>1443.6341666666667</v>
      </c>
      <c r="V103" s="4">
        <v>448.44416666666672</v>
      </c>
      <c r="W103" s="4">
        <v>438.61166666666668</v>
      </c>
      <c r="X103" s="4">
        <v>47.615833333333335</v>
      </c>
      <c r="Y103" s="4">
        <v>88.576666666666668</v>
      </c>
      <c r="Z103" s="4">
        <v>94.319208890294078</v>
      </c>
    </row>
    <row r="104" spans="1:26" x14ac:dyDescent="0.2">
      <c r="A104" s="1">
        <v>2002</v>
      </c>
      <c r="B104" s="4">
        <v>135.66083333333333</v>
      </c>
      <c r="C104" s="4">
        <v>177.78583333333336</v>
      </c>
      <c r="D104" s="4">
        <v>150.6</v>
      </c>
      <c r="E104" s="4">
        <v>191.87333333333331</v>
      </c>
      <c r="F104" s="4">
        <v>175.77083333333334</v>
      </c>
      <c r="G104" s="4">
        <v>99.270833333333329</v>
      </c>
      <c r="H104" s="4">
        <v>15.182499999999999</v>
      </c>
      <c r="I104">
        <v>95.403771139166679</v>
      </c>
      <c r="J104" s="4">
        <v>330.34166463216098</v>
      </c>
      <c r="K104" s="4">
        <v>528.57583333333343</v>
      </c>
      <c r="L104" s="4">
        <v>390.25</v>
      </c>
      <c r="M104" s="4">
        <v>101.9225</v>
      </c>
      <c r="N104" s="4">
        <v>270.77777777777777</v>
      </c>
      <c r="O104">
        <v>565.65159745000005</v>
      </c>
      <c r="P104">
        <v>80.749039832500003</v>
      </c>
      <c r="Q104" s="4">
        <v>2744.4733434860227</v>
      </c>
      <c r="R104" s="4">
        <v>90.673333333333332</v>
      </c>
      <c r="S104">
        <v>323.42122399558559</v>
      </c>
      <c r="T104" s="4">
        <v>1559.4775</v>
      </c>
      <c r="U104" s="4">
        <v>1349.915</v>
      </c>
      <c r="V104" s="4">
        <v>406.05</v>
      </c>
      <c r="W104" s="4">
        <v>462.51916666666665</v>
      </c>
      <c r="X104" s="4">
        <v>45.268333333333338</v>
      </c>
      <c r="Y104" s="4">
        <v>77.875</v>
      </c>
      <c r="Z104" s="4">
        <v>93.139093669314889</v>
      </c>
    </row>
    <row r="105" spans="1:26" x14ac:dyDescent="0.2">
      <c r="A105" s="1">
        <v>2003</v>
      </c>
      <c r="B105" s="4">
        <v>141.53916666666666</v>
      </c>
      <c r="C105" s="4">
        <v>175.08750000000001</v>
      </c>
      <c r="D105" s="4">
        <v>151.66499999999999</v>
      </c>
      <c r="E105" s="4">
        <v>197.61666666666667</v>
      </c>
      <c r="F105" s="4">
        <v>177.4375</v>
      </c>
      <c r="G105" s="4">
        <v>105.37083333333335</v>
      </c>
      <c r="H105" s="4">
        <v>15.630833333333335</v>
      </c>
      <c r="I105">
        <v>89.735416666666666</v>
      </c>
      <c r="J105" s="4">
        <v>388.48449198405001</v>
      </c>
      <c r="K105" s="4">
        <v>374.78750000000002</v>
      </c>
      <c r="L105" s="4">
        <v>443.25</v>
      </c>
      <c r="M105" s="4">
        <v>139.91249999999999</v>
      </c>
      <c r="N105" s="4">
        <v>242.1875</v>
      </c>
      <c r="O105">
        <v>658.99134714166667</v>
      </c>
      <c r="P105">
        <v>68.302228598333329</v>
      </c>
      <c r="Q105" s="4">
        <v>2646.1022648049216</v>
      </c>
      <c r="R105" s="4">
        <v>122.48767499999998</v>
      </c>
      <c r="S105">
        <v>379.2276288554055</v>
      </c>
      <c r="T105" s="4">
        <v>1779.1458333333337</v>
      </c>
      <c r="U105" s="4">
        <v>1431.2933333333333</v>
      </c>
      <c r="V105" s="4">
        <v>489.49</v>
      </c>
      <c r="W105" s="4">
        <v>491.07499999999999</v>
      </c>
      <c r="X105" s="4">
        <v>51.503333333333337</v>
      </c>
      <c r="Y105" s="4">
        <v>82.77</v>
      </c>
      <c r="Z105" s="4">
        <v>100.12452569451351</v>
      </c>
    </row>
    <row r="106" spans="1:26" x14ac:dyDescent="0.2">
      <c r="A106" s="1">
        <v>2004</v>
      </c>
      <c r="B106" s="4">
        <v>177.39750000000001</v>
      </c>
      <c r="C106" s="4">
        <v>154.98500000000001</v>
      </c>
      <c r="D106" s="4">
        <v>168.56</v>
      </c>
      <c r="E106" s="4">
        <v>237.66666666666666</v>
      </c>
      <c r="F106" s="4">
        <v>186.5108333333333</v>
      </c>
      <c r="G106" s="4">
        <v>111.80416666666667</v>
      </c>
      <c r="H106" s="4">
        <v>15.799166666666666</v>
      </c>
      <c r="I106">
        <v>113.90708333333333</v>
      </c>
      <c r="J106" s="4">
        <v>459.88930765787802</v>
      </c>
      <c r="K106" s="4">
        <v>524.58333333333337</v>
      </c>
      <c r="L106" s="4">
        <v>471.33333333333331</v>
      </c>
      <c r="M106" s="4">
        <v>136.5733333333333</v>
      </c>
      <c r="N106">
        <v>293.39999999999998</v>
      </c>
      <c r="O106">
        <v>553.20075759999997</v>
      </c>
      <c r="P106">
        <v>67.125048613333334</v>
      </c>
      <c r="Q106" s="4">
        <v>2740.2150000000001</v>
      </c>
      <c r="R106" s="4">
        <v>148.32583333333332</v>
      </c>
      <c r="S106" s="5">
        <v>408.99665746526375</v>
      </c>
      <c r="T106" s="4">
        <v>2865.8841666666667</v>
      </c>
      <c r="U106" s="4">
        <v>1715.541666666667</v>
      </c>
      <c r="V106" s="4">
        <v>851.27416666666659</v>
      </c>
      <c r="W106" s="4">
        <v>669.04750000000001</v>
      </c>
      <c r="X106" s="4">
        <v>88.65583333333332</v>
      </c>
      <c r="Y106" s="4">
        <v>104.77583333333332</v>
      </c>
      <c r="Z106" s="4">
        <v>107.02991850909231</v>
      </c>
    </row>
    <row r="107" spans="1:26" x14ac:dyDescent="0.2">
      <c r="A107" s="1">
        <v>2005</v>
      </c>
      <c r="B107" s="4">
        <v>253.21745906666672</v>
      </c>
      <c r="C107" s="4">
        <v>153.81129256854254</v>
      </c>
      <c r="D107" s="4">
        <v>164.70388805240464</v>
      </c>
      <c r="E107" s="4">
        <v>286.27083333333331</v>
      </c>
      <c r="F107" s="4">
        <v>197.56670119675206</v>
      </c>
      <c r="G107" s="4">
        <v>98.672151750000012</v>
      </c>
      <c r="H107" s="4">
        <v>21.7925863</v>
      </c>
      <c r="I107">
        <v>118.72916666666667</v>
      </c>
      <c r="J107" s="4">
        <v>443.84772745768203</v>
      </c>
      <c r="K107" s="4">
        <v>602.84276953124993</v>
      </c>
      <c r="L107" s="4">
        <v>422.08333333333331</v>
      </c>
      <c r="M107" s="4">
        <v>121.69794806242237</v>
      </c>
      <c r="N107">
        <v>381.44</v>
      </c>
      <c r="O107" s="6">
        <v>530.6097921833333</v>
      </c>
      <c r="P107">
        <v>65.641069069166676</v>
      </c>
      <c r="Q107" s="4">
        <v>2789.6515466010587</v>
      </c>
      <c r="R107" s="4">
        <v>166.10515483333333</v>
      </c>
      <c r="S107" s="5">
        <v>405.19575220387492</v>
      </c>
      <c r="T107" s="4">
        <v>3678.8768333333337</v>
      </c>
      <c r="U107" s="4">
        <v>1898.3090833333333</v>
      </c>
      <c r="V107" s="4">
        <v>737.98422500000015</v>
      </c>
      <c r="W107" s="4">
        <v>733.8163333333332</v>
      </c>
      <c r="X107" s="4">
        <v>97.637341666666657</v>
      </c>
      <c r="Y107" s="4">
        <v>138.12965</v>
      </c>
      <c r="Z107" s="4">
        <v>107.02991850909231</v>
      </c>
    </row>
    <row r="108" spans="1:26" x14ac:dyDescent="0.2">
      <c r="A108" s="1">
        <v>2006</v>
      </c>
      <c r="B108" s="7">
        <v>252.21036518333335</v>
      </c>
      <c r="C108" s="2">
        <v>159.19022374286342</v>
      </c>
      <c r="D108" s="2">
        <v>187.20771145915694</v>
      </c>
      <c r="E108" s="2">
        <v>304.87638888888887</v>
      </c>
      <c r="F108" s="8">
        <v>216.81386862587351</v>
      </c>
      <c r="G108" s="2">
        <v>121.85101775</v>
      </c>
      <c r="H108" s="9">
        <v>32.587239068840574</v>
      </c>
      <c r="I108" s="1">
        <v>115.63541666666667</v>
      </c>
      <c r="J108" s="1">
        <v>403.590581258138</v>
      </c>
      <c r="K108" s="9">
        <v>677.24399374999996</v>
      </c>
      <c r="L108" s="9">
        <v>478.35416666666669</v>
      </c>
      <c r="M108" s="1">
        <v>126.65541899999998</v>
      </c>
      <c r="N108">
        <v>384.88</v>
      </c>
      <c r="O108" s="1">
        <v>540.58431138333333</v>
      </c>
      <c r="P108" s="1">
        <v>68.930473029166663</v>
      </c>
      <c r="Q108" s="1">
        <v>2969.1955153326576</v>
      </c>
      <c r="R108" s="2">
        <v>231.2830098333333</v>
      </c>
      <c r="S108" s="10">
        <v>428.8453612374704</v>
      </c>
      <c r="T108" s="2">
        <v>6722.1345000000001</v>
      </c>
      <c r="U108" s="2">
        <v>2569.8987499999998</v>
      </c>
      <c r="V108" s="2">
        <v>878.08253333333334</v>
      </c>
      <c r="W108" s="2">
        <v>1156.9091666666668</v>
      </c>
      <c r="X108" s="2">
        <v>128.97220833333333</v>
      </c>
      <c r="Y108" s="2">
        <v>327.52917499999995</v>
      </c>
      <c r="Z108">
        <v>108.74239720523778</v>
      </c>
    </row>
    <row r="109" spans="1:26" x14ac:dyDescent="0.2">
      <c r="A109" s="1">
        <v>2007</v>
      </c>
      <c r="B109" s="7">
        <v>272.36977789999997</v>
      </c>
      <c r="C109" s="2">
        <v>195.2269155279503</v>
      </c>
      <c r="D109" s="2">
        <v>203.6101323284571</v>
      </c>
      <c r="E109" s="2">
        <v>326.43194444444447</v>
      </c>
      <c r="F109" s="11">
        <v>300.36718601984182</v>
      </c>
      <c r="G109" s="2">
        <v>163.66491446666666</v>
      </c>
      <c r="H109" s="9">
        <v>22.215220866666666</v>
      </c>
      <c r="I109" s="12">
        <v>118.03833333333334</v>
      </c>
      <c r="J109" s="12">
        <v>411.96085866292299</v>
      </c>
      <c r="K109" s="9">
        <v>675.81164166666667</v>
      </c>
      <c r="L109" s="9">
        <v>780.25</v>
      </c>
      <c r="M109" s="12">
        <v>139.51570233333331</v>
      </c>
      <c r="N109">
        <v>333.33</v>
      </c>
      <c r="O109" s="12">
        <v>764.86795911666684</v>
      </c>
      <c r="P109" s="12">
        <v>72.137433149999993</v>
      </c>
      <c r="Q109" s="12">
        <v>3315.0566666666659</v>
      </c>
      <c r="R109" s="2">
        <v>248.03444746666665</v>
      </c>
      <c r="S109" s="10">
        <v>581.89636087945416</v>
      </c>
      <c r="T109" s="2">
        <v>7118.2259999999997</v>
      </c>
      <c r="U109" s="2">
        <v>2638.1791666666663</v>
      </c>
      <c r="V109" s="2">
        <v>1453.6834500000002</v>
      </c>
      <c r="W109" s="2">
        <v>1341.2524166666669</v>
      </c>
      <c r="X109" s="2">
        <v>257.99854166666671</v>
      </c>
      <c r="Y109" s="2">
        <v>324.23575833333331</v>
      </c>
      <c r="Z109">
        <v>113.85328987388397</v>
      </c>
    </row>
    <row r="110" spans="1:26" x14ac:dyDescent="0.2">
      <c r="A110" s="13">
        <v>2008</v>
      </c>
      <c r="B110" s="7">
        <v>308.15994641666663</v>
      </c>
      <c r="C110" s="14">
        <v>257.71163235294119</v>
      </c>
      <c r="D110" s="14">
        <v>242.04735877443167</v>
      </c>
      <c r="E110" s="14">
        <v>650.1875</v>
      </c>
      <c r="F110" s="14">
        <v>454.5853109793747</v>
      </c>
      <c r="G110" s="14">
        <v>223.11682773333337</v>
      </c>
      <c r="H110" s="15">
        <v>28.213624450000001</v>
      </c>
      <c r="I110" s="16">
        <v>121.103472225</v>
      </c>
      <c r="J110" s="17">
        <v>458.51</v>
      </c>
      <c r="K110" s="15">
        <v>844.21254583333348</v>
      </c>
      <c r="L110" s="15">
        <v>948.54166666666663</v>
      </c>
      <c r="M110" s="16">
        <v>157.3906213174603</v>
      </c>
      <c r="N110">
        <v>474.17</v>
      </c>
      <c r="O110" s="16">
        <v>709.20833434999997</v>
      </c>
      <c r="P110" s="16">
        <v>64.10807235</v>
      </c>
      <c r="Q110" s="17">
        <v>3588.7408333333333</v>
      </c>
      <c r="R110" s="14">
        <v>284.08365883333335</v>
      </c>
      <c r="S110" s="10">
        <v>515.42801987852022</v>
      </c>
      <c r="T110" s="14">
        <v>6955.8798333333325</v>
      </c>
      <c r="U110" s="14">
        <v>2572.7891666666669</v>
      </c>
      <c r="V110" s="14">
        <v>1851.0091083333334</v>
      </c>
      <c r="W110" s="14">
        <v>1499.8966666666665</v>
      </c>
      <c r="X110" s="14">
        <v>209.06634166666672</v>
      </c>
      <c r="Y110" s="14">
        <v>187.47086666666669</v>
      </c>
      <c r="Z110">
        <v>121.48146029543418</v>
      </c>
    </row>
    <row r="111" spans="1:26" x14ac:dyDescent="0.2">
      <c r="A111" s="13">
        <v>2009</v>
      </c>
      <c r="B111" s="4">
        <v>317.11428612399999</v>
      </c>
      <c r="C111" s="4">
        <v>288.87503296699998</v>
      </c>
      <c r="D111" s="4">
        <v>272.40132994999999</v>
      </c>
      <c r="E111" s="4">
        <v>554.99305555599994</v>
      </c>
      <c r="F111" s="4">
        <v>300.52324368199999</v>
      </c>
      <c r="G111" s="4">
        <v>165.50963333300001</v>
      </c>
      <c r="H111" s="4">
        <v>40.002829900000002</v>
      </c>
      <c r="I111" s="12">
        <v>119.625</v>
      </c>
      <c r="J111" s="12">
        <v>427.649636042</v>
      </c>
      <c r="K111" s="4">
        <v>847.14064973999996</v>
      </c>
      <c r="L111" s="4">
        <v>682.83333333300004</v>
      </c>
      <c r="M111" s="4">
        <v>138.20211624999999</v>
      </c>
      <c r="N111">
        <v>568.75</v>
      </c>
      <c r="O111" s="12">
        <v>611.36083333333329</v>
      </c>
      <c r="P111" s="12">
        <v>44.87166666666667</v>
      </c>
      <c r="Q111" s="4">
        <v>4241.1791666700001</v>
      </c>
      <c r="R111" s="4">
        <v>214.638128833</v>
      </c>
      <c r="S111">
        <v>440.13957077587986</v>
      </c>
      <c r="T111" s="4">
        <v>5149.7385833300004</v>
      </c>
      <c r="U111" s="4">
        <v>1664.8295000000001</v>
      </c>
      <c r="V111" s="4">
        <v>1357.3876916700001</v>
      </c>
      <c r="W111" s="4">
        <v>1469.4124999999999</v>
      </c>
      <c r="X111" s="4">
        <v>171.92665</v>
      </c>
      <c r="Y111" s="4">
        <v>165.51144166700001</v>
      </c>
      <c r="Z111">
        <v>114.63762862089791</v>
      </c>
    </row>
    <row r="112" spans="1:26" x14ac:dyDescent="0.2">
      <c r="A112" s="13">
        <v>2010</v>
      </c>
      <c r="B112" s="4">
        <v>432.00998646699998</v>
      </c>
      <c r="C112" s="4">
        <v>313.29874999999998</v>
      </c>
      <c r="D112" s="4">
        <v>288.49352675900002</v>
      </c>
      <c r="E112" s="4">
        <v>488.90694444399998</v>
      </c>
      <c r="F112" s="4">
        <v>312.39123173000002</v>
      </c>
      <c r="G112" s="4">
        <v>185.914208333</v>
      </c>
      <c r="H112" s="4">
        <v>46.934689633300003</v>
      </c>
      <c r="I112" s="5">
        <v>152.47583333333333</v>
      </c>
      <c r="J112" s="1">
        <v>531.43171406700003</v>
      </c>
      <c r="K112" s="4">
        <v>868.32060132799995</v>
      </c>
      <c r="L112" s="4">
        <v>900.83333333300004</v>
      </c>
      <c r="M112" s="4">
        <v>228.338047897</v>
      </c>
      <c r="N112">
        <v>863.13</v>
      </c>
      <c r="O112" s="13">
        <v>820.125</v>
      </c>
      <c r="P112" s="13">
        <v>71.955833333333331</v>
      </c>
      <c r="Q112" s="4">
        <v>4304.7797222199997</v>
      </c>
      <c r="R112" s="4">
        <v>386.61686066700003</v>
      </c>
      <c r="S112">
        <v>515.19506095457166</v>
      </c>
      <c r="T112" s="4">
        <v>7534.7795833299997</v>
      </c>
      <c r="U112" s="4">
        <v>2173.1170000000002</v>
      </c>
      <c r="V112" s="4">
        <v>2040.5623250000001</v>
      </c>
      <c r="W112" s="4">
        <v>2019.6645833299999</v>
      </c>
      <c r="X112" s="4">
        <v>214.84492499999999</v>
      </c>
      <c r="Y112" s="4">
        <v>216.07432499999999</v>
      </c>
      <c r="Z112">
        <v>117.52112164067069</v>
      </c>
    </row>
    <row r="113" spans="1:26" x14ac:dyDescent="0.2">
      <c r="A113" s="13">
        <v>2011</v>
      </c>
      <c r="B113" s="4">
        <v>597.61369213333001</v>
      </c>
      <c r="C113" s="4">
        <v>298.00669855000001</v>
      </c>
      <c r="D113" s="4">
        <v>292.05488561943997</v>
      </c>
      <c r="E113" s="4">
        <v>543.02916666666999</v>
      </c>
      <c r="F113" s="4">
        <v>439.63916917012</v>
      </c>
      <c r="G113" s="4">
        <v>291.68407333332999</v>
      </c>
      <c r="H113" s="4">
        <v>57.316445633329998</v>
      </c>
      <c r="I113">
        <v>183.17833333333337</v>
      </c>
      <c r="J113" s="18">
        <v>663.1</v>
      </c>
      <c r="K113" s="4">
        <v>967.99467473957998</v>
      </c>
      <c r="L113" s="4">
        <v>1125.4166666666699</v>
      </c>
      <c r="M113" s="4">
        <v>332.78631730972</v>
      </c>
      <c r="N113">
        <v>638.33000000000004</v>
      </c>
      <c r="O113" s="1">
        <v>1209.1983333333335</v>
      </c>
      <c r="P113" s="1">
        <v>82.043333333333337</v>
      </c>
      <c r="Q113" s="8">
        <v>4485.0506944444396</v>
      </c>
      <c r="R113" s="4">
        <v>516.96501816667001</v>
      </c>
      <c r="S113" s="3">
        <v>549.58531531132292</v>
      </c>
      <c r="T113" s="4">
        <v>8828.1875</v>
      </c>
      <c r="U113" s="4">
        <v>2401.38666666667</v>
      </c>
      <c r="V113" s="4">
        <v>2605.3674999999998</v>
      </c>
      <c r="W113" s="8">
        <v>3522.4119999999998</v>
      </c>
      <c r="X113" s="4">
        <v>240.08122499999999</v>
      </c>
      <c r="Y113" s="4">
        <v>219.39001666666999</v>
      </c>
      <c r="Z113">
        <v>127.20875263884881</v>
      </c>
    </row>
    <row r="114" spans="1:26" s="18" customFormat="1" x14ac:dyDescent="0.2">
      <c r="A114" s="1">
        <v>2012</v>
      </c>
      <c r="B114" s="11">
        <v>411.1</v>
      </c>
      <c r="C114" s="19">
        <v>239.19</v>
      </c>
      <c r="D114" s="19">
        <v>289.77999999999997</v>
      </c>
      <c r="E114" s="18">
        <v>562.98</v>
      </c>
      <c r="F114" s="10">
        <v>384.81326530612239</v>
      </c>
      <c r="G114" s="18">
        <v>298.42</v>
      </c>
      <c r="H114" s="18">
        <v>47.49</v>
      </c>
      <c r="I114" s="18">
        <v>187.94290341301209</v>
      </c>
      <c r="J114" s="18">
        <v>609.11</v>
      </c>
      <c r="K114" s="18">
        <v>983.98</v>
      </c>
      <c r="L114" s="18">
        <v>999.33</v>
      </c>
      <c r="M114" s="18">
        <v>196.71199999999999</v>
      </c>
      <c r="N114" s="20" t="s">
        <v>26</v>
      </c>
      <c r="O114" s="18">
        <v>1212.5672171031745</v>
      </c>
      <c r="P114" s="18">
        <v>83.163690476190482</v>
      </c>
      <c r="Q114" s="18">
        <v>4302.3500000000004</v>
      </c>
      <c r="R114" s="21">
        <v>337.726073517126</v>
      </c>
      <c r="S114" s="11">
        <v>513.52</v>
      </c>
      <c r="T114" s="19">
        <v>7962.35</v>
      </c>
      <c r="U114" s="19">
        <v>2023.28</v>
      </c>
      <c r="V114" s="19">
        <v>2112.6</v>
      </c>
      <c r="W114" s="19">
        <v>3113.74</v>
      </c>
      <c r="X114" s="19">
        <v>206.46</v>
      </c>
      <c r="Y114" s="19">
        <v>195.04</v>
      </c>
      <c r="Z114" s="18">
        <v>130.15</v>
      </c>
    </row>
    <row r="115" spans="1:26" s="18" customFormat="1" x14ac:dyDescent="0.2">
      <c r="A115" s="1">
        <v>2013</v>
      </c>
      <c r="B115" s="11">
        <v>307.60000000000002</v>
      </c>
      <c r="C115" s="18">
        <v>243.88</v>
      </c>
      <c r="D115" s="11">
        <v>286.2</v>
      </c>
      <c r="E115" s="18">
        <v>505.89</v>
      </c>
      <c r="F115" s="10">
        <v>344.56595744680851</v>
      </c>
      <c r="G115" s="18">
        <v>259.39</v>
      </c>
      <c r="H115" s="11">
        <v>39</v>
      </c>
      <c r="I115" s="18">
        <v>183.58849872953135</v>
      </c>
      <c r="J115" s="22">
        <v>565.24</v>
      </c>
      <c r="K115" s="18">
        <v>924.07</v>
      </c>
      <c r="L115" s="11">
        <v>856.9</v>
      </c>
      <c r="M115" s="18">
        <v>199.27</v>
      </c>
      <c r="N115" s="20" t="s">
        <v>27</v>
      </c>
      <c r="O115" s="22">
        <v>1128.1389218342124</v>
      </c>
      <c r="P115" s="22">
        <v>94.712400793650815</v>
      </c>
      <c r="Q115" s="18">
        <v>4588.82</v>
      </c>
      <c r="R115" s="21">
        <v>279.45475722546399</v>
      </c>
      <c r="S115" s="18">
        <v>522.41</v>
      </c>
      <c r="T115" s="18">
        <v>7332.1</v>
      </c>
      <c r="U115" s="18">
        <v>1846.67</v>
      </c>
      <c r="V115" s="18">
        <v>2228.2800000000002</v>
      </c>
      <c r="W115" s="18">
        <v>2384.9699999999998</v>
      </c>
      <c r="X115" s="18">
        <v>213.98</v>
      </c>
      <c r="Y115" s="18">
        <v>191.03</v>
      </c>
      <c r="Z115" s="18">
        <v>128.29</v>
      </c>
    </row>
  </sheetData>
  <sheetProtection selectLockedCells="1" selectUnlockedCells="1"/>
  <pageMargins left="0.75" right="0.75" top="1" bottom="1" header="0.51180555555555551" footer="0.51180555555555551"/>
  <pageSetup paperSize="9" firstPageNumber="0"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40"/>
  <sheetViews>
    <sheetView zoomScale="115" zoomScaleNormal="120" workbookViewId="0">
      <pane xSplit="1" ySplit="1" topLeftCell="O112" activePane="bottomRight" state="frozen"/>
      <selection pane="topRight" activeCell="B1" sqref="B1"/>
      <selection pane="bottomLeft" activeCell="A2" sqref="A2"/>
      <selection pane="bottomRight" activeCell="N121" sqref="N121"/>
    </sheetView>
  </sheetViews>
  <sheetFormatPr baseColWidth="10" defaultColWidth="9" defaultRowHeight="12.75" x14ac:dyDescent="0.2"/>
  <cols>
    <col min="1" max="1" width="8.7109375" style="1" customWidth="1"/>
    <col min="2" max="7" width="8.7109375" style="2" customWidth="1"/>
    <col min="8" max="15" width="10.7109375" style="1" customWidth="1"/>
    <col min="16" max="16" width="10.7109375" style="26" customWidth="1"/>
    <col min="17" max="17" width="10.7109375" style="1" customWidth="1"/>
    <col min="18" max="18" width="10.7109375" style="2" customWidth="1"/>
    <col min="19" max="19" width="8.7109375" style="36" customWidth="1"/>
    <col min="20" max="25" width="10.7109375" style="2" customWidth="1"/>
    <col min="26" max="26" width="12.7109375" customWidth="1"/>
  </cols>
  <sheetData>
    <row r="1" spans="1:27" x14ac:dyDescent="0.2">
      <c r="A1" s="1" t="s">
        <v>0</v>
      </c>
      <c r="B1" s="2" t="s">
        <v>1</v>
      </c>
      <c r="C1" s="2" t="s">
        <v>2</v>
      </c>
      <c r="D1" s="2" t="s">
        <v>3</v>
      </c>
      <c r="E1" s="2" t="s">
        <v>4</v>
      </c>
      <c r="F1" s="2" t="s">
        <v>5</v>
      </c>
      <c r="G1" s="2" t="s">
        <v>6</v>
      </c>
      <c r="H1" s="1" t="s">
        <v>7</v>
      </c>
      <c r="I1" s="26" t="s">
        <v>8</v>
      </c>
      <c r="J1" s="1" t="s">
        <v>9</v>
      </c>
      <c r="K1" s="1" t="s">
        <v>10</v>
      </c>
      <c r="L1" s="1" t="s">
        <v>11</v>
      </c>
      <c r="M1" s="1" t="s">
        <v>12</v>
      </c>
      <c r="N1" s="1" t="s">
        <v>13</v>
      </c>
      <c r="O1" s="26" t="s">
        <v>14</v>
      </c>
      <c r="P1" s="26" t="s">
        <v>15</v>
      </c>
      <c r="Q1" s="1" t="s">
        <v>16</v>
      </c>
      <c r="R1" s="2" t="s">
        <v>17</v>
      </c>
      <c r="S1" s="36" t="s">
        <v>18</v>
      </c>
      <c r="T1" s="2" t="s">
        <v>19</v>
      </c>
      <c r="U1" s="2" t="s">
        <v>20</v>
      </c>
      <c r="V1" s="2" t="s">
        <v>21</v>
      </c>
      <c r="W1" s="2" t="s">
        <v>22</v>
      </c>
      <c r="X1" s="2" t="s">
        <v>23</v>
      </c>
      <c r="Y1" s="2" t="s">
        <v>24</v>
      </c>
      <c r="Z1" s="2" t="s">
        <v>25</v>
      </c>
      <c r="AA1" s="2" t="s">
        <v>49</v>
      </c>
    </row>
    <row r="2" spans="1:27" x14ac:dyDescent="0.2">
      <c r="A2" s="1">
        <v>1900</v>
      </c>
      <c r="I2" s="26"/>
      <c r="O2" s="26"/>
      <c r="W2" s="3"/>
      <c r="Z2" s="3"/>
    </row>
    <row r="3" spans="1:27" x14ac:dyDescent="0.2">
      <c r="A3" s="1">
        <v>1901</v>
      </c>
      <c r="I3" s="26"/>
      <c r="O3" s="26"/>
      <c r="W3" s="3"/>
      <c r="Z3" s="3"/>
    </row>
    <row r="4" spans="1:27" x14ac:dyDescent="0.2">
      <c r="A4" s="1">
        <v>1902</v>
      </c>
      <c r="I4" s="26"/>
      <c r="O4" s="26"/>
      <c r="W4" s="3"/>
      <c r="Z4" s="3"/>
    </row>
    <row r="5" spans="1:27" x14ac:dyDescent="0.2">
      <c r="A5" s="1">
        <v>1903</v>
      </c>
      <c r="I5" s="26"/>
      <c r="O5" s="26"/>
      <c r="W5" s="3"/>
      <c r="Z5" s="3"/>
    </row>
    <row r="6" spans="1:27" x14ac:dyDescent="0.2">
      <c r="A6" s="1">
        <v>1904</v>
      </c>
      <c r="I6" s="26"/>
      <c r="O6" s="26"/>
      <c r="W6" s="3"/>
      <c r="Z6" s="3"/>
    </row>
    <row r="7" spans="1:27" x14ac:dyDescent="0.2">
      <c r="A7" s="1">
        <v>1905</v>
      </c>
      <c r="I7" s="26"/>
      <c r="O7" s="26"/>
      <c r="W7" s="3"/>
      <c r="Z7" s="3"/>
    </row>
    <row r="8" spans="1:27" x14ac:dyDescent="0.2">
      <c r="A8" s="1">
        <v>1906</v>
      </c>
      <c r="I8" s="26"/>
      <c r="O8" s="26"/>
      <c r="W8" s="3"/>
      <c r="Z8" s="3"/>
    </row>
    <row r="9" spans="1:27" x14ac:dyDescent="0.2">
      <c r="A9" s="1">
        <v>1907</v>
      </c>
      <c r="I9" s="26"/>
      <c r="O9" s="26"/>
      <c r="W9" s="3"/>
      <c r="Z9" s="3"/>
    </row>
    <row r="10" spans="1:27" x14ac:dyDescent="0.2">
      <c r="A10" s="1">
        <v>1908</v>
      </c>
      <c r="I10" s="26"/>
      <c r="O10" s="26"/>
      <c r="W10" s="3"/>
      <c r="Z10" s="3"/>
    </row>
    <row r="11" spans="1:27" x14ac:dyDescent="0.2">
      <c r="A11" s="1">
        <v>1909</v>
      </c>
      <c r="I11" s="26"/>
      <c r="O11" s="26"/>
      <c r="W11" s="3"/>
      <c r="Z11" s="3"/>
    </row>
    <row r="12" spans="1:27" x14ac:dyDescent="0.2">
      <c r="A12" s="1">
        <v>1910</v>
      </c>
      <c r="I12" s="26"/>
      <c r="O12" s="26"/>
      <c r="W12" s="3"/>
      <c r="Z12" s="3"/>
    </row>
    <row r="13" spans="1:27" x14ac:dyDescent="0.2">
      <c r="A13" s="1">
        <v>1911</v>
      </c>
      <c r="I13" s="26"/>
      <c r="O13" s="26"/>
      <c r="W13" s="3"/>
      <c r="Z13" s="3"/>
    </row>
    <row r="14" spans="1:27" x14ac:dyDescent="0.2">
      <c r="A14" s="1">
        <v>1912</v>
      </c>
      <c r="I14" s="26"/>
      <c r="O14" s="26"/>
      <c r="W14" s="3"/>
      <c r="Z14" s="3"/>
    </row>
    <row r="15" spans="1:27" x14ac:dyDescent="0.2">
      <c r="A15" s="1">
        <v>1913</v>
      </c>
      <c r="I15" s="26"/>
      <c r="O15" s="26"/>
      <c r="W15" s="3"/>
      <c r="Z15" s="3"/>
    </row>
    <row r="16" spans="1:27" x14ac:dyDescent="0.2">
      <c r="A16" s="1">
        <v>1914</v>
      </c>
      <c r="I16" s="26"/>
      <c r="O16" s="26"/>
      <c r="W16" s="3"/>
      <c r="Z16" s="3"/>
    </row>
    <row r="17" spans="1:26" x14ac:dyDescent="0.2">
      <c r="A17" s="1">
        <v>1915</v>
      </c>
      <c r="I17" s="26"/>
      <c r="O17" s="26"/>
      <c r="P17" s="32"/>
      <c r="W17" s="3"/>
      <c r="Z17" s="3"/>
    </row>
    <row r="18" spans="1:26" x14ac:dyDescent="0.2">
      <c r="A18" s="1">
        <v>1916</v>
      </c>
      <c r="I18" s="26"/>
      <c r="O18" s="26"/>
      <c r="W18" s="3"/>
      <c r="Z18" s="3"/>
    </row>
    <row r="19" spans="1:26" x14ac:dyDescent="0.2">
      <c r="A19" s="1">
        <v>1917</v>
      </c>
      <c r="I19" s="26"/>
      <c r="O19" s="26"/>
      <c r="W19" s="3"/>
      <c r="Z19" s="3"/>
    </row>
    <row r="20" spans="1:26" x14ac:dyDescent="0.2">
      <c r="A20" s="1">
        <v>1918</v>
      </c>
      <c r="I20" s="26"/>
      <c r="O20" s="26"/>
      <c r="W20" s="3"/>
      <c r="Z20" s="3"/>
    </row>
    <row r="21" spans="1:26" x14ac:dyDescent="0.2">
      <c r="A21" s="1">
        <v>1919</v>
      </c>
      <c r="I21" s="26"/>
      <c r="O21" s="26"/>
      <c r="W21" s="3"/>
      <c r="Z21" s="3"/>
    </row>
    <row r="22" spans="1:26" x14ac:dyDescent="0.2">
      <c r="A22" s="1">
        <v>1920</v>
      </c>
      <c r="I22" s="26"/>
      <c r="O22" s="26"/>
      <c r="W22" s="3"/>
      <c r="Z22" s="3"/>
    </row>
    <row r="23" spans="1:26" x14ac:dyDescent="0.2">
      <c r="A23" s="1">
        <v>1921</v>
      </c>
      <c r="I23" s="26"/>
      <c r="O23" s="26"/>
      <c r="W23" s="3"/>
      <c r="Z23" s="3"/>
    </row>
    <row r="24" spans="1:26" x14ac:dyDescent="0.2">
      <c r="A24" s="1">
        <v>1922</v>
      </c>
      <c r="I24" s="26"/>
      <c r="O24" s="26"/>
      <c r="W24" s="3"/>
      <c r="Z24" s="3"/>
    </row>
    <row r="25" spans="1:26" x14ac:dyDescent="0.2">
      <c r="A25" s="1">
        <v>1923</v>
      </c>
      <c r="I25" s="26"/>
      <c r="O25" s="26"/>
      <c r="W25" s="3"/>
      <c r="Z25" s="3"/>
    </row>
    <row r="26" spans="1:26" x14ac:dyDescent="0.2">
      <c r="A26" s="1">
        <v>1924</v>
      </c>
      <c r="I26" s="26"/>
      <c r="O26" s="26"/>
      <c r="W26" s="3"/>
      <c r="Z26" s="3"/>
    </row>
    <row r="27" spans="1:26" x14ac:dyDescent="0.2">
      <c r="A27" s="1">
        <v>1925</v>
      </c>
      <c r="I27" s="26"/>
      <c r="O27" s="26"/>
      <c r="W27" s="3"/>
      <c r="Z27" s="3"/>
    </row>
    <row r="28" spans="1:26" x14ac:dyDescent="0.2">
      <c r="A28" s="1">
        <v>1926</v>
      </c>
      <c r="I28" s="26"/>
      <c r="O28" s="26"/>
      <c r="W28" s="3"/>
      <c r="Z28" s="3"/>
    </row>
    <row r="29" spans="1:26" x14ac:dyDescent="0.2">
      <c r="A29" s="1">
        <v>1927</v>
      </c>
      <c r="I29" s="26"/>
      <c r="O29" s="26"/>
      <c r="W29" s="3"/>
      <c r="Z29" s="3"/>
    </row>
    <row r="30" spans="1:26" x14ac:dyDescent="0.2">
      <c r="A30" s="1">
        <v>1928</v>
      </c>
      <c r="I30" s="26"/>
      <c r="O30" s="26"/>
      <c r="W30" s="3"/>
      <c r="Z30" s="3"/>
    </row>
    <row r="31" spans="1:26" x14ac:dyDescent="0.2">
      <c r="A31" s="1">
        <v>1929</v>
      </c>
      <c r="I31" s="26"/>
      <c r="O31" s="26"/>
      <c r="W31" s="3"/>
      <c r="Z31" s="3"/>
    </row>
    <row r="32" spans="1:26" x14ac:dyDescent="0.2">
      <c r="A32" s="1">
        <v>1930</v>
      </c>
      <c r="I32" s="26"/>
      <c r="O32" s="26"/>
      <c r="W32" s="3"/>
      <c r="Z32" s="3"/>
    </row>
    <row r="33" spans="1:26" x14ac:dyDescent="0.2">
      <c r="A33" s="1">
        <v>1931</v>
      </c>
      <c r="I33" s="26"/>
      <c r="O33" s="26"/>
      <c r="W33" s="3"/>
      <c r="Z33" s="3"/>
    </row>
    <row r="34" spans="1:26" x14ac:dyDescent="0.2">
      <c r="A34" s="1">
        <v>1932</v>
      </c>
      <c r="I34" s="26"/>
      <c r="O34" s="26"/>
      <c r="W34" s="3"/>
      <c r="Z34" s="3"/>
    </row>
    <row r="35" spans="1:26" x14ac:dyDescent="0.2">
      <c r="A35" s="1">
        <v>1933</v>
      </c>
      <c r="I35" s="26"/>
      <c r="O35" s="26"/>
      <c r="W35" s="3"/>
      <c r="Z35" s="3"/>
    </row>
    <row r="36" spans="1:26" x14ac:dyDescent="0.2">
      <c r="A36" s="1">
        <v>1934</v>
      </c>
      <c r="I36" s="26"/>
      <c r="O36" s="26"/>
      <c r="W36" s="3"/>
      <c r="Z36" s="3"/>
    </row>
    <row r="37" spans="1:26" x14ac:dyDescent="0.2">
      <c r="A37" s="1">
        <v>1935</v>
      </c>
      <c r="I37" s="26"/>
      <c r="O37" s="26"/>
      <c r="W37" s="3"/>
      <c r="Z37" s="3"/>
    </row>
    <row r="38" spans="1:26" x14ac:dyDescent="0.2">
      <c r="A38" s="1">
        <v>1936</v>
      </c>
      <c r="I38" s="26"/>
      <c r="O38" s="26"/>
      <c r="W38" s="3"/>
      <c r="Z38" s="3"/>
    </row>
    <row r="39" spans="1:26" x14ac:dyDescent="0.2">
      <c r="A39" s="1">
        <v>1937</v>
      </c>
      <c r="I39" s="26"/>
      <c r="O39" s="26"/>
      <c r="W39" s="3"/>
      <c r="Z39" s="3"/>
    </row>
    <row r="40" spans="1:26" x14ac:dyDescent="0.2">
      <c r="A40" s="1">
        <v>1938</v>
      </c>
      <c r="I40" s="26"/>
      <c r="O40" s="26"/>
      <c r="W40" s="3"/>
      <c r="Z40" s="3"/>
    </row>
    <row r="41" spans="1:26" x14ac:dyDescent="0.2">
      <c r="A41" s="1">
        <v>1939</v>
      </c>
      <c r="I41" s="26"/>
      <c r="O41" s="26"/>
      <c r="W41" s="3"/>
      <c r="Z41" s="3"/>
    </row>
    <row r="42" spans="1:26" x14ac:dyDescent="0.2">
      <c r="A42" s="1">
        <v>1940</v>
      </c>
      <c r="I42" s="26"/>
      <c r="O42" s="26"/>
      <c r="W42" s="3"/>
      <c r="Z42" s="3"/>
    </row>
    <row r="43" spans="1:26" x14ac:dyDescent="0.2">
      <c r="A43" s="1">
        <v>1941</v>
      </c>
      <c r="I43" s="26"/>
      <c r="O43" s="26"/>
      <c r="W43" s="3"/>
      <c r="Z43" s="3"/>
    </row>
    <row r="44" spans="1:26" x14ac:dyDescent="0.2">
      <c r="A44" s="1">
        <v>1942</v>
      </c>
      <c r="I44" s="26"/>
      <c r="O44" s="26"/>
      <c r="W44" s="3"/>
      <c r="Z44" s="3"/>
    </row>
    <row r="45" spans="1:26" x14ac:dyDescent="0.2">
      <c r="A45" s="1">
        <v>1943</v>
      </c>
      <c r="I45" s="26"/>
      <c r="O45" s="26"/>
      <c r="W45" s="3"/>
      <c r="Z45" s="3"/>
    </row>
    <row r="46" spans="1:26" x14ac:dyDescent="0.2">
      <c r="A46" s="1">
        <v>1944</v>
      </c>
      <c r="I46" s="26"/>
      <c r="O46" s="26"/>
      <c r="W46" s="3"/>
      <c r="Z46" s="3"/>
    </row>
    <row r="47" spans="1:26" x14ac:dyDescent="0.2">
      <c r="A47" s="1">
        <v>1945</v>
      </c>
      <c r="I47" s="26"/>
      <c r="O47" s="26"/>
      <c r="W47" s="3"/>
      <c r="Z47" s="3"/>
    </row>
    <row r="48" spans="1:26" x14ac:dyDescent="0.2">
      <c r="A48" s="1">
        <v>1946</v>
      </c>
      <c r="I48" s="26"/>
      <c r="O48" s="26"/>
      <c r="W48" s="3"/>
      <c r="Z48" s="3"/>
    </row>
    <row r="49" spans="1:27" x14ac:dyDescent="0.2">
      <c r="A49" s="1">
        <v>1947</v>
      </c>
      <c r="I49" s="26"/>
      <c r="O49" s="26"/>
      <c r="W49" s="3"/>
      <c r="Z49" s="3"/>
    </row>
    <row r="50" spans="1:27" x14ac:dyDescent="0.2">
      <c r="A50" s="1">
        <v>1948</v>
      </c>
      <c r="I50" s="26"/>
      <c r="O50" s="26"/>
      <c r="W50" s="3"/>
      <c r="Z50" s="3"/>
    </row>
    <row r="51" spans="1:27" x14ac:dyDescent="0.2">
      <c r="A51" s="1">
        <v>1949</v>
      </c>
      <c r="I51" s="26"/>
      <c r="O51" s="26"/>
      <c r="W51" s="3"/>
      <c r="Z51" s="3"/>
    </row>
    <row r="52" spans="1:27" x14ac:dyDescent="0.2">
      <c r="A52" s="1">
        <v>1950</v>
      </c>
      <c r="I52" s="26"/>
      <c r="O52" s="26"/>
      <c r="W52" s="3"/>
      <c r="Z52" s="3"/>
    </row>
    <row r="53" spans="1:27" x14ac:dyDescent="0.2">
      <c r="A53" s="1">
        <v>1951</v>
      </c>
      <c r="I53" s="26"/>
      <c r="O53" s="26"/>
      <c r="W53" s="3"/>
      <c r="Z53" s="3"/>
    </row>
    <row r="54" spans="1:27" x14ac:dyDescent="0.2">
      <c r="A54" s="1">
        <v>1952</v>
      </c>
      <c r="I54" s="26"/>
      <c r="O54" s="26"/>
      <c r="W54" s="3"/>
      <c r="Z54" s="3"/>
    </row>
    <row r="55" spans="1:27" x14ac:dyDescent="0.2">
      <c r="A55" s="1">
        <v>1953</v>
      </c>
      <c r="I55" s="26"/>
      <c r="O55" s="26"/>
      <c r="W55" s="3"/>
      <c r="Z55" s="3"/>
    </row>
    <row r="56" spans="1:27" x14ac:dyDescent="0.2">
      <c r="A56" s="1">
        <v>1954</v>
      </c>
      <c r="I56" s="26"/>
      <c r="O56" s="26"/>
      <c r="W56" s="3"/>
      <c r="Z56" s="3"/>
    </row>
    <row r="57" spans="1:27" x14ac:dyDescent="0.2">
      <c r="A57" s="1">
        <v>1955</v>
      </c>
      <c r="I57" s="26"/>
      <c r="O57" s="26"/>
      <c r="W57" s="3"/>
      <c r="Z57" s="3"/>
    </row>
    <row r="58" spans="1:27" x14ac:dyDescent="0.2">
      <c r="A58" s="1">
        <v>1956</v>
      </c>
      <c r="I58" s="26"/>
      <c r="O58" s="26"/>
      <c r="W58" s="3"/>
      <c r="Z58" s="3"/>
    </row>
    <row r="59" spans="1:27" x14ac:dyDescent="0.2">
      <c r="A59" s="1">
        <v>1957</v>
      </c>
      <c r="I59" s="26"/>
      <c r="O59" s="26"/>
      <c r="W59" s="3"/>
      <c r="Z59" s="3"/>
    </row>
    <row r="60" spans="1:27" x14ac:dyDescent="0.2">
      <c r="A60" s="1">
        <v>1958</v>
      </c>
      <c r="I60" s="26"/>
      <c r="O60" s="26"/>
      <c r="W60" s="3"/>
      <c r="Z60" s="3"/>
    </row>
    <row r="61" spans="1:27" x14ac:dyDescent="0.2">
      <c r="A61" s="1">
        <v>1959</v>
      </c>
      <c r="I61" s="26"/>
      <c r="O61" s="26"/>
      <c r="W61" s="3"/>
      <c r="Z61" s="3"/>
    </row>
    <row r="62" spans="1:27" x14ac:dyDescent="0.2">
      <c r="A62" s="1">
        <v>1960</v>
      </c>
      <c r="B62" s="57">
        <v>92.4</v>
      </c>
      <c r="C62" s="57">
        <v>58.9</v>
      </c>
      <c r="D62" s="57">
        <v>102.97005455807395</v>
      </c>
      <c r="E62" s="57">
        <v>107.34885333333334</v>
      </c>
      <c r="F62" s="57">
        <v>62.9</v>
      </c>
      <c r="G62" s="57">
        <v>43.3</v>
      </c>
      <c r="H62" s="57">
        <v>6.9206696166666664</v>
      </c>
      <c r="I62" s="58"/>
      <c r="J62" s="57">
        <v>70</v>
      </c>
      <c r="K62" s="57">
        <v>143.30000000000001</v>
      </c>
      <c r="L62" s="57">
        <v>228.2</v>
      </c>
      <c r="M62" s="57">
        <v>65</v>
      </c>
      <c r="N62" s="57">
        <v>333</v>
      </c>
      <c r="O62" s="58"/>
      <c r="P62" s="58"/>
      <c r="Q62" s="57">
        <v>1736.8744552114604</v>
      </c>
      <c r="R62" s="4">
        <v>84.13</v>
      </c>
      <c r="T62" s="57">
        <v>677</v>
      </c>
      <c r="U62" s="57">
        <v>503</v>
      </c>
      <c r="V62" s="57">
        <v>219.67201116666664</v>
      </c>
      <c r="W62" s="57">
        <v>91.4</v>
      </c>
      <c r="X62" s="57">
        <v>19.8</v>
      </c>
      <c r="Y62" s="57">
        <v>24.7</v>
      </c>
      <c r="Z62" s="4">
        <v>23.13049394467728</v>
      </c>
      <c r="AA62" s="38">
        <v>23.154946452707097</v>
      </c>
    </row>
    <row r="63" spans="1:27" x14ac:dyDescent="0.2">
      <c r="A63" s="1">
        <v>1961</v>
      </c>
      <c r="B63" s="57">
        <v>89.5</v>
      </c>
      <c r="C63" s="57">
        <v>48.5</v>
      </c>
      <c r="D63" s="57">
        <v>95.176715914067628</v>
      </c>
      <c r="E63" s="57">
        <v>118.95036499999999</v>
      </c>
      <c r="F63" s="57">
        <v>63.9</v>
      </c>
      <c r="G63" s="57">
        <v>45.9</v>
      </c>
      <c r="H63" s="57">
        <v>6.4154441999999996</v>
      </c>
      <c r="I63" s="58"/>
      <c r="J63" s="57">
        <v>57.87</v>
      </c>
      <c r="K63" s="57">
        <v>138.9</v>
      </c>
      <c r="L63" s="57">
        <v>232</v>
      </c>
      <c r="M63" s="57">
        <v>67.099999999999994</v>
      </c>
      <c r="N63" s="57">
        <v>224.9</v>
      </c>
      <c r="O63" s="58"/>
      <c r="P63" s="58"/>
      <c r="Q63" s="57">
        <v>1563.1870096903144</v>
      </c>
      <c r="R63" s="4">
        <v>65.040000000000006</v>
      </c>
      <c r="T63" s="57">
        <v>633</v>
      </c>
      <c r="U63" s="57">
        <v>494</v>
      </c>
      <c r="V63" s="57">
        <v>244.98839749999999</v>
      </c>
      <c r="W63" s="57">
        <v>92.4</v>
      </c>
      <c r="X63" s="57">
        <v>17.600000000000001</v>
      </c>
      <c r="Y63" s="57">
        <v>21.4</v>
      </c>
      <c r="Z63" s="4">
        <v>23.577460011241094</v>
      </c>
      <c r="AA63" s="38">
        <v>23.605431792253938</v>
      </c>
    </row>
    <row r="64" spans="1:27" x14ac:dyDescent="0.2">
      <c r="A64" s="1">
        <v>1962</v>
      </c>
      <c r="B64" s="57">
        <v>83.3</v>
      </c>
      <c r="C64" s="57">
        <v>45.9</v>
      </c>
      <c r="D64" s="57">
        <v>97.300052808070618</v>
      </c>
      <c r="E64" s="57">
        <v>134.927505</v>
      </c>
      <c r="F64" s="57">
        <v>67</v>
      </c>
      <c r="G64" s="57">
        <v>51.4</v>
      </c>
      <c r="H64" s="57">
        <v>6.5716047833333331</v>
      </c>
      <c r="I64" s="58"/>
      <c r="J64" s="57">
        <v>63.47</v>
      </c>
      <c r="K64" s="57">
        <v>132.30000000000001</v>
      </c>
      <c r="L64" s="57">
        <v>216.3</v>
      </c>
      <c r="M64" s="57">
        <v>65.7</v>
      </c>
      <c r="N64" s="57">
        <v>184.6</v>
      </c>
      <c r="O64" s="58"/>
      <c r="P64" s="58"/>
      <c r="Q64" s="57">
        <v>1404.9007836247167</v>
      </c>
      <c r="R64" s="4">
        <v>63.05</v>
      </c>
      <c r="T64" s="57">
        <v>644</v>
      </c>
      <c r="U64" s="57">
        <v>463</v>
      </c>
      <c r="V64" s="57">
        <v>247.13790199999994</v>
      </c>
      <c r="W64" s="57">
        <v>108.5</v>
      </c>
      <c r="X64" s="57">
        <v>15.4</v>
      </c>
      <c r="Y64" s="57">
        <v>18.5</v>
      </c>
      <c r="Z64" s="4">
        <v>24.024426077804911</v>
      </c>
      <c r="AA64" s="38">
        <v>24.045906346477491</v>
      </c>
    </row>
    <row r="65" spans="1:27" x14ac:dyDescent="0.2">
      <c r="A65" s="1">
        <v>1963</v>
      </c>
      <c r="B65" s="57">
        <v>80.5</v>
      </c>
      <c r="C65" s="57">
        <v>55.3</v>
      </c>
      <c r="D65" s="57">
        <v>95.293383808068413</v>
      </c>
      <c r="E65" s="57">
        <v>125.66397166666667</v>
      </c>
      <c r="F65" s="57">
        <v>67</v>
      </c>
      <c r="G65" s="57">
        <v>54.7</v>
      </c>
      <c r="H65" s="57">
        <v>18.739269999999998</v>
      </c>
      <c r="I65" s="58"/>
      <c r="J65" s="57">
        <v>64.67</v>
      </c>
      <c r="K65" s="57">
        <v>167.6</v>
      </c>
      <c r="L65" s="57">
        <v>222.4</v>
      </c>
      <c r="M65" s="57">
        <v>64</v>
      </c>
      <c r="N65" s="57">
        <v>179</v>
      </c>
      <c r="O65" s="58"/>
      <c r="P65" s="58"/>
      <c r="Q65" s="57">
        <v>1343.6116462159982</v>
      </c>
      <c r="R65" s="4">
        <v>57.98</v>
      </c>
      <c r="T65" s="57">
        <v>646</v>
      </c>
      <c r="U65" s="57">
        <v>437</v>
      </c>
      <c r="V65" s="57">
        <v>250.77552499999993</v>
      </c>
      <c r="W65" s="57">
        <v>127.9</v>
      </c>
      <c r="X65" s="57">
        <v>17.399999999999999</v>
      </c>
      <c r="Y65" s="57">
        <v>21.2</v>
      </c>
      <c r="Z65" s="4">
        <v>23.577460011241094</v>
      </c>
      <c r="AA65" s="38">
        <v>23.605431792253938</v>
      </c>
    </row>
    <row r="66" spans="1:27" x14ac:dyDescent="0.2">
      <c r="A66" s="1">
        <v>1964</v>
      </c>
      <c r="B66" s="57">
        <v>101</v>
      </c>
      <c r="C66" s="57">
        <v>50.5</v>
      </c>
      <c r="D66" s="57">
        <v>92.703382982066856</v>
      </c>
      <c r="E66" s="57">
        <v>120.14676833333336</v>
      </c>
      <c r="F66" s="57">
        <v>70</v>
      </c>
      <c r="G66" s="57">
        <v>55.8</v>
      </c>
      <c r="H66" s="57">
        <v>12.94</v>
      </c>
      <c r="I66" s="58"/>
      <c r="J66" s="57">
        <v>73.28</v>
      </c>
      <c r="K66" s="57">
        <v>169.8</v>
      </c>
      <c r="L66" s="57">
        <v>239.5</v>
      </c>
      <c r="M66" s="57">
        <v>64.2</v>
      </c>
      <c r="N66" s="57">
        <v>223</v>
      </c>
      <c r="O66" s="58"/>
      <c r="P66" s="58"/>
      <c r="Q66" s="57">
        <v>1488.3016754141136</v>
      </c>
      <c r="R66" s="4">
        <v>55.87</v>
      </c>
      <c r="T66" s="57">
        <v>968</v>
      </c>
      <c r="U66" s="57">
        <v>458</v>
      </c>
      <c r="V66" s="57">
        <v>341.27517599999993</v>
      </c>
      <c r="W66" s="57">
        <v>129.30000000000001</v>
      </c>
      <c r="X66" s="57">
        <v>27.8</v>
      </c>
      <c r="Y66" s="57">
        <v>32.4</v>
      </c>
      <c r="Z66" s="4">
        <v>23.912684561163953</v>
      </c>
      <c r="AA66" s="38">
        <v>23.93578770792157</v>
      </c>
    </row>
    <row r="67" spans="1:27" x14ac:dyDescent="0.2">
      <c r="A67" s="1">
        <v>1965</v>
      </c>
      <c r="B67" s="57">
        <v>100.3</v>
      </c>
      <c r="C67" s="57">
        <v>36.6</v>
      </c>
      <c r="D67" s="57">
        <v>100.03005279407171</v>
      </c>
      <c r="E67" s="57">
        <v>118.78997166666664</v>
      </c>
      <c r="F67" s="57">
        <v>65.900000000000006</v>
      </c>
      <c r="G67" s="57">
        <v>55</v>
      </c>
      <c r="H67" s="57">
        <v>4.6664456666666663</v>
      </c>
      <c r="I67" s="58"/>
      <c r="J67" s="57">
        <v>75.19</v>
      </c>
      <c r="K67" s="57">
        <v>158.69999999999999</v>
      </c>
      <c r="L67" s="57">
        <v>272.5</v>
      </c>
      <c r="M67" s="57">
        <v>62.6</v>
      </c>
      <c r="N67" s="57">
        <v>254</v>
      </c>
      <c r="O67" s="58"/>
      <c r="P67" s="58"/>
      <c r="Q67" s="57">
        <v>1265.411671069158</v>
      </c>
      <c r="R67" s="4">
        <v>56.66</v>
      </c>
      <c r="T67" s="57">
        <v>1290</v>
      </c>
      <c r="U67" s="57">
        <v>474</v>
      </c>
      <c r="V67" s="57">
        <v>389.07868633333334</v>
      </c>
      <c r="W67" s="57">
        <v>129.30000000000001</v>
      </c>
      <c r="X67" s="57">
        <v>31.8</v>
      </c>
      <c r="Y67" s="57">
        <v>31.1</v>
      </c>
      <c r="Z67" s="4">
        <v>24.136167594445862</v>
      </c>
      <c r="AA67" s="38">
        <v>24.166035770356697</v>
      </c>
    </row>
    <row r="68" spans="1:27" x14ac:dyDescent="0.2">
      <c r="A68" s="1">
        <v>1966</v>
      </c>
      <c r="B68" s="57">
        <v>92.8</v>
      </c>
      <c r="C68" s="57">
        <v>51.8</v>
      </c>
      <c r="D68" s="57">
        <v>87.436511373861777</v>
      </c>
      <c r="E68" s="57">
        <v>145.20168000000001</v>
      </c>
      <c r="F68" s="57">
        <v>70.400000000000006</v>
      </c>
      <c r="G68" s="57">
        <v>59.4</v>
      </c>
      <c r="H68" s="57">
        <v>4.0987560166666661</v>
      </c>
      <c r="I68" s="58"/>
      <c r="J68" s="57">
        <v>71.97</v>
      </c>
      <c r="K68" s="57">
        <v>154.30000000000001</v>
      </c>
      <c r="L68" s="57">
        <v>235.6</v>
      </c>
      <c r="M68" s="57">
        <v>60.6</v>
      </c>
      <c r="N68" s="57">
        <v>306</v>
      </c>
      <c r="O68" s="58"/>
      <c r="P68" s="58"/>
      <c r="Q68" s="57">
        <v>1581.2225974477026</v>
      </c>
      <c r="R68" s="4">
        <v>52.07</v>
      </c>
      <c r="T68" s="57">
        <v>1530</v>
      </c>
      <c r="U68" s="57">
        <v>474</v>
      </c>
      <c r="V68" s="57">
        <v>357.35053016666666</v>
      </c>
      <c r="W68" s="57">
        <v>129.30000000000001</v>
      </c>
      <c r="X68" s="57">
        <v>26.2</v>
      </c>
      <c r="Y68" s="57">
        <v>28.2</v>
      </c>
      <c r="Z68" s="4">
        <v>25.030099727573486</v>
      </c>
      <c r="AA68" s="38">
        <v>25.056995664127086</v>
      </c>
    </row>
    <row r="69" spans="1:27" x14ac:dyDescent="0.2">
      <c r="A69" s="1">
        <v>1967</v>
      </c>
      <c r="B69" s="57">
        <v>86.4</v>
      </c>
      <c r="C69" s="57">
        <v>59.7</v>
      </c>
      <c r="D69" s="57">
        <v>83.616234324415345</v>
      </c>
      <c r="E69" s="57">
        <v>189.37285833333331</v>
      </c>
      <c r="F69" s="57">
        <v>69.3</v>
      </c>
      <c r="G69" s="57">
        <v>49.9</v>
      </c>
      <c r="H69" s="57">
        <v>4.4661926833333334</v>
      </c>
      <c r="I69" s="58"/>
      <c r="J69" s="57">
        <v>68.91</v>
      </c>
      <c r="K69" s="57">
        <v>158.69999999999999</v>
      </c>
      <c r="L69" s="57">
        <v>223.6</v>
      </c>
      <c r="M69" s="57">
        <v>65</v>
      </c>
      <c r="N69" s="57">
        <v>290</v>
      </c>
      <c r="O69" s="58"/>
      <c r="P69" s="58"/>
      <c r="Q69" s="57">
        <v>1299.4318402074568</v>
      </c>
      <c r="R69" s="4">
        <v>43.87</v>
      </c>
      <c r="T69" s="57">
        <v>1138</v>
      </c>
      <c r="U69" s="57">
        <v>484</v>
      </c>
      <c r="V69" s="57">
        <v>330.80323099999993</v>
      </c>
      <c r="W69" s="57">
        <v>155</v>
      </c>
      <c r="X69" s="57">
        <v>22.9</v>
      </c>
      <c r="Y69" s="57">
        <v>27.3</v>
      </c>
      <c r="Z69" s="4">
        <v>25.253582760855398</v>
      </c>
      <c r="AA69" s="38">
        <v>25.277232941238804</v>
      </c>
    </row>
    <row r="70" spans="1:27" x14ac:dyDescent="0.2">
      <c r="A70" s="1">
        <v>1968</v>
      </c>
      <c r="B70" s="57">
        <v>86.6</v>
      </c>
      <c r="C70" s="57">
        <v>72.099999999999994</v>
      </c>
      <c r="D70" s="57">
        <v>74.872474825645313</v>
      </c>
      <c r="E70" s="57">
        <v>182.91375333333335</v>
      </c>
      <c r="F70" s="57">
        <v>66.599999999999994</v>
      </c>
      <c r="G70" s="57">
        <v>49.1</v>
      </c>
      <c r="H70" s="57">
        <v>4.3706591499999998</v>
      </c>
      <c r="I70" s="58"/>
      <c r="J70" s="57">
        <v>65.94</v>
      </c>
      <c r="K70" s="57">
        <v>152.1</v>
      </c>
      <c r="L70" s="57">
        <v>168.9</v>
      </c>
      <c r="M70" s="57">
        <v>67.2</v>
      </c>
      <c r="N70" s="57">
        <v>271</v>
      </c>
      <c r="O70" s="58"/>
      <c r="P70" s="58"/>
      <c r="Q70" s="57">
        <v>1204.4698807308648</v>
      </c>
      <c r="R70" s="4">
        <v>43.74</v>
      </c>
      <c r="T70" s="57">
        <v>1241</v>
      </c>
      <c r="U70" s="57">
        <v>495</v>
      </c>
      <c r="V70" s="57">
        <v>312.68860333333328</v>
      </c>
      <c r="W70" s="57">
        <v>214.5</v>
      </c>
      <c r="X70" s="57">
        <v>24</v>
      </c>
      <c r="Y70" s="57">
        <v>26.2</v>
      </c>
      <c r="Z70" s="4">
        <v>25.030099727573486</v>
      </c>
      <c r="AA70" s="38">
        <v>25.056995664127086</v>
      </c>
    </row>
    <row r="71" spans="1:27" x14ac:dyDescent="0.2">
      <c r="A71" s="1">
        <v>1969</v>
      </c>
      <c r="B71" s="57">
        <v>87.7</v>
      </c>
      <c r="C71" s="57">
        <v>90.4</v>
      </c>
      <c r="D71" s="57">
        <v>72.622249206826709</v>
      </c>
      <c r="E71" s="57">
        <v>168.37033333333332</v>
      </c>
      <c r="F71" s="57">
        <v>64.2</v>
      </c>
      <c r="G71" s="57">
        <v>53.9</v>
      </c>
      <c r="H71" s="57">
        <v>7.4240578499999996</v>
      </c>
      <c r="I71" s="58"/>
      <c r="J71" s="57">
        <v>75.91</v>
      </c>
      <c r="K71" s="57">
        <v>158.69999999999999</v>
      </c>
      <c r="L71" s="57">
        <v>181.2</v>
      </c>
      <c r="M71" s="57">
        <v>60.8</v>
      </c>
      <c r="N71" s="57">
        <v>286</v>
      </c>
      <c r="O71" s="58"/>
      <c r="P71" s="58"/>
      <c r="Q71" s="57">
        <v>1112.3806161976358</v>
      </c>
      <c r="R71" s="4">
        <v>57.74</v>
      </c>
      <c r="T71" s="57">
        <v>1466</v>
      </c>
      <c r="U71" s="57">
        <v>527</v>
      </c>
      <c r="V71" s="57">
        <v>342.74492266666658</v>
      </c>
      <c r="W71" s="57">
        <v>179.1</v>
      </c>
      <c r="X71" s="57">
        <v>28.9</v>
      </c>
      <c r="Y71" s="57">
        <v>28.7</v>
      </c>
      <c r="Z71" s="4">
        <v>26.370997927264924</v>
      </c>
      <c r="AA71" s="38">
        <v>26.398440897444313</v>
      </c>
    </row>
    <row r="72" spans="1:27" x14ac:dyDescent="0.2">
      <c r="A72" s="1">
        <v>1970</v>
      </c>
      <c r="B72" s="57">
        <v>114.7</v>
      </c>
      <c r="C72" s="57">
        <v>67.400000000000006</v>
      </c>
      <c r="D72" s="57">
        <v>83.496915488217653</v>
      </c>
      <c r="E72" s="57">
        <v>126.30799999999999</v>
      </c>
      <c r="F72" s="57">
        <v>62.8</v>
      </c>
      <c r="G72" s="57">
        <v>58.4</v>
      </c>
      <c r="H72" s="57">
        <v>8.2654878166666652</v>
      </c>
      <c r="I72" s="58"/>
      <c r="J72" s="57">
        <v>74.67</v>
      </c>
      <c r="K72" s="57">
        <v>165.4</v>
      </c>
      <c r="L72" s="57">
        <v>260.10000000000002</v>
      </c>
      <c r="M72" s="57">
        <v>63.2</v>
      </c>
      <c r="N72" s="57">
        <v>274</v>
      </c>
      <c r="O72" s="58"/>
      <c r="P72" s="58"/>
      <c r="Q72" s="57">
        <v>1075.9767038172893</v>
      </c>
      <c r="R72" s="4">
        <v>46.25</v>
      </c>
      <c r="S72" s="36">
        <v>110.31064014744055</v>
      </c>
      <c r="T72" s="57">
        <v>1413</v>
      </c>
      <c r="U72" s="57">
        <v>556</v>
      </c>
      <c r="V72" s="57">
        <v>367.34480749999989</v>
      </c>
      <c r="W72" s="57">
        <v>177.1</v>
      </c>
      <c r="X72" s="57">
        <v>30.4</v>
      </c>
      <c r="Y72" s="57">
        <v>29.5</v>
      </c>
      <c r="Z72" s="4">
        <v>28.047120676879214</v>
      </c>
      <c r="AA72" s="38">
        <v>28.080252831752468</v>
      </c>
    </row>
    <row r="73" spans="1:27" x14ac:dyDescent="0.2">
      <c r="A73" s="1">
        <v>1971</v>
      </c>
      <c r="B73" s="57">
        <v>99.2</v>
      </c>
      <c r="C73" s="57">
        <v>53.86</v>
      </c>
      <c r="D73" s="57">
        <v>85.071394146222858</v>
      </c>
      <c r="E73" s="57">
        <v>111.53708333333333</v>
      </c>
      <c r="F73" s="57">
        <v>63.9</v>
      </c>
      <c r="G73" s="57">
        <v>58.4</v>
      </c>
      <c r="H73" s="57">
        <v>9.9685567666666657</v>
      </c>
      <c r="I73" s="58"/>
      <c r="J73" s="57">
        <v>79.680000000000007</v>
      </c>
      <c r="K73" s="57">
        <v>141.1</v>
      </c>
      <c r="L73" s="57">
        <v>261.10000000000002</v>
      </c>
      <c r="M73" s="57">
        <v>74.099999999999994</v>
      </c>
      <c r="N73" s="57">
        <v>286</v>
      </c>
      <c r="O73" s="58"/>
      <c r="P73" s="58"/>
      <c r="Q73" s="57">
        <v>1042.6465602310025</v>
      </c>
      <c r="R73" s="4">
        <v>39.9</v>
      </c>
      <c r="S73" s="36">
        <v>60.272525830140857</v>
      </c>
      <c r="T73" s="57">
        <v>1080</v>
      </c>
      <c r="U73" s="57">
        <v>561</v>
      </c>
      <c r="V73" s="57">
        <v>351.19596599999994</v>
      </c>
      <c r="W73" s="57">
        <v>154.6</v>
      </c>
      <c r="X73" s="57">
        <v>25.4</v>
      </c>
      <c r="Y73" s="57">
        <v>30.9</v>
      </c>
      <c r="Z73" s="4">
        <v>29.499760393211602</v>
      </c>
      <c r="AA73" s="38">
        <v>29.531816703625612</v>
      </c>
    </row>
    <row r="74" spans="1:27" x14ac:dyDescent="0.2">
      <c r="A74" s="1">
        <v>1972</v>
      </c>
      <c r="B74" s="57">
        <v>110.2</v>
      </c>
      <c r="C74" s="57">
        <v>64.260000000000005</v>
      </c>
      <c r="D74" s="57">
        <v>78.223948941825682</v>
      </c>
      <c r="E74" s="57">
        <v>129.36529333333334</v>
      </c>
      <c r="F74" s="57">
        <v>71.3</v>
      </c>
      <c r="G74" s="57">
        <v>56</v>
      </c>
      <c r="H74" s="57">
        <v>16.382163783333333</v>
      </c>
      <c r="I74" s="58"/>
      <c r="J74" s="57">
        <v>107.34</v>
      </c>
      <c r="K74" s="57">
        <v>160.9</v>
      </c>
      <c r="L74" s="57">
        <v>217.3</v>
      </c>
      <c r="M74" s="57">
        <v>79.3</v>
      </c>
      <c r="N74" s="57">
        <v>299</v>
      </c>
      <c r="O74" s="58"/>
      <c r="P74" s="58"/>
      <c r="Q74" s="57">
        <v>1073.6439132029011</v>
      </c>
      <c r="R74" s="4">
        <v>40.21</v>
      </c>
      <c r="S74" s="36">
        <v>62.482981191064496</v>
      </c>
      <c r="T74" s="57">
        <v>1071</v>
      </c>
      <c r="U74" s="57">
        <v>511</v>
      </c>
      <c r="V74" s="57">
        <v>373.9954111666666</v>
      </c>
      <c r="W74" s="57">
        <v>168.5</v>
      </c>
      <c r="X74" s="57">
        <v>30.2</v>
      </c>
      <c r="Y74" s="57">
        <v>37.700000000000003</v>
      </c>
      <c r="Z74" s="4">
        <v>32.181556792594471</v>
      </c>
      <c r="AA74" s="38">
        <v>32.21470717026007</v>
      </c>
    </row>
    <row r="75" spans="1:27" x14ac:dyDescent="0.2">
      <c r="A75" s="1">
        <v>1973</v>
      </c>
      <c r="B75" s="57">
        <v>137.30000000000001</v>
      </c>
      <c r="C75" s="57">
        <v>113.08</v>
      </c>
      <c r="D75" s="57">
        <v>78.825400215938529</v>
      </c>
      <c r="E75" s="57">
        <v>292.91248333333334</v>
      </c>
      <c r="F75" s="57">
        <v>147.19999999999999</v>
      </c>
      <c r="G75" s="57">
        <v>98</v>
      </c>
      <c r="H75" s="57">
        <v>21.224979049999998</v>
      </c>
      <c r="I75" s="58"/>
      <c r="J75" s="57">
        <v>139.11000000000001</v>
      </c>
      <c r="K75" s="57">
        <v>164.9</v>
      </c>
      <c r="L75" s="57">
        <v>377.5</v>
      </c>
      <c r="M75" s="57">
        <v>135.5</v>
      </c>
      <c r="N75" s="57">
        <v>289</v>
      </c>
      <c r="O75" s="58"/>
      <c r="P75" s="58"/>
      <c r="Q75" s="57">
        <v>1128.0218120704233</v>
      </c>
      <c r="R75" s="4">
        <v>78.510000000000005</v>
      </c>
      <c r="S75" s="36">
        <v>88.988257674012885</v>
      </c>
      <c r="T75" s="57">
        <v>1786</v>
      </c>
      <c r="U75" s="57">
        <v>589</v>
      </c>
      <c r="V75" s="57">
        <v>480.22135149999991</v>
      </c>
      <c r="W75" s="57">
        <v>255.8</v>
      </c>
      <c r="X75" s="57">
        <v>43</v>
      </c>
      <c r="Y75" s="57">
        <v>85.1</v>
      </c>
      <c r="Z75" s="4">
        <v>37.321666558078313</v>
      </c>
      <c r="AA75" s="38">
        <v>37.360250826417143</v>
      </c>
    </row>
    <row r="76" spans="1:27" x14ac:dyDescent="0.2">
      <c r="A76" s="1">
        <v>1974</v>
      </c>
      <c r="B76" s="57">
        <v>145.19999999999999</v>
      </c>
      <c r="C76" s="57">
        <v>155.94999999999999</v>
      </c>
      <c r="D76" s="57">
        <v>109.37715060807466</v>
      </c>
      <c r="E76" s="57">
        <v>517.1644583333333</v>
      </c>
      <c r="F76" s="57">
        <v>208.7</v>
      </c>
      <c r="G76" s="57">
        <v>132</v>
      </c>
      <c r="H76" s="57">
        <v>66.057763933333334</v>
      </c>
      <c r="I76" s="58"/>
      <c r="J76" s="57">
        <v>142.4</v>
      </c>
      <c r="K76" s="57">
        <v>184.1</v>
      </c>
      <c r="L76" s="57">
        <v>669</v>
      </c>
      <c r="M76" s="57">
        <v>141.5</v>
      </c>
      <c r="N76" s="57">
        <v>353</v>
      </c>
      <c r="O76" s="58"/>
      <c r="P76" s="58"/>
      <c r="Q76" s="57">
        <v>1482.0733554035269</v>
      </c>
      <c r="R76" s="4">
        <v>86.8</v>
      </c>
      <c r="S76" s="36">
        <v>230.35790274385349</v>
      </c>
      <c r="T76" s="57">
        <v>2059</v>
      </c>
      <c r="U76" s="57">
        <v>674</v>
      </c>
      <c r="V76" s="57">
        <v>818.42843133333315</v>
      </c>
      <c r="W76" s="57">
        <v>470.8</v>
      </c>
      <c r="X76" s="57">
        <v>59.3</v>
      </c>
      <c r="Y76" s="57">
        <v>123.9</v>
      </c>
      <c r="Z76" s="4">
        <v>45.47879727286788</v>
      </c>
      <c r="AA76" s="38">
        <v>45.529051650199733</v>
      </c>
    </row>
    <row r="77" spans="1:27" x14ac:dyDescent="0.2">
      <c r="A77" s="1">
        <v>1975</v>
      </c>
      <c r="B77" s="57">
        <v>144</v>
      </c>
      <c r="C77" s="57">
        <v>124.54</v>
      </c>
      <c r="D77" s="57">
        <v>114.21558113736232</v>
      </c>
      <c r="E77" s="57">
        <v>341.42737499999998</v>
      </c>
      <c r="F77" s="57">
        <v>181.3</v>
      </c>
      <c r="G77" s="57">
        <v>119.6</v>
      </c>
      <c r="H77" s="57">
        <v>45.191035633333335</v>
      </c>
      <c r="I77" s="58"/>
      <c r="J77" s="57">
        <v>147.76</v>
      </c>
      <c r="K77" s="57">
        <v>246.7</v>
      </c>
      <c r="L77" s="57">
        <v>434.2</v>
      </c>
      <c r="M77" s="57">
        <v>116.1</v>
      </c>
      <c r="N77" s="57">
        <v>371</v>
      </c>
      <c r="O77" s="58"/>
      <c r="P77" s="58"/>
      <c r="Q77" s="57">
        <v>1841.9907859272832</v>
      </c>
      <c r="R77" s="4">
        <v>65.900000000000006</v>
      </c>
      <c r="S77" s="36">
        <v>209.98651652346891</v>
      </c>
      <c r="T77" s="57">
        <v>1237</v>
      </c>
      <c r="U77" s="57">
        <v>797</v>
      </c>
      <c r="V77" s="57">
        <v>687.65772166666648</v>
      </c>
      <c r="W77" s="57">
        <v>441.9</v>
      </c>
      <c r="X77" s="57">
        <v>41.7</v>
      </c>
      <c r="Y77" s="57">
        <v>74.3</v>
      </c>
      <c r="Z77" s="4">
        <v>50.517848010701641</v>
      </c>
      <c r="AA77" s="38">
        <v>50.564476667800896</v>
      </c>
    </row>
    <row r="78" spans="1:27" x14ac:dyDescent="0.2">
      <c r="A78" s="1">
        <v>1976</v>
      </c>
      <c r="B78" s="57">
        <v>314.7</v>
      </c>
      <c r="C78" s="57">
        <v>204.49</v>
      </c>
      <c r="D78" s="57">
        <v>118.71049108973541</v>
      </c>
      <c r="E78" s="57">
        <v>234.67988333333332</v>
      </c>
      <c r="F78" s="57">
        <v>149.1</v>
      </c>
      <c r="G78" s="57">
        <v>112.4</v>
      </c>
      <c r="H78" s="57">
        <v>25.522150866666664</v>
      </c>
      <c r="I78" s="58"/>
      <c r="J78" s="57">
        <v>156.66</v>
      </c>
      <c r="K78" s="57">
        <v>257.3</v>
      </c>
      <c r="L78" s="57">
        <v>406.5</v>
      </c>
      <c r="M78" s="57">
        <v>169.1</v>
      </c>
      <c r="N78" s="57">
        <v>295.60000000000002</v>
      </c>
      <c r="O78" s="58"/>
      <c r="P78" s="58"/>
      <c r="Q78" s="57">
        <v>2186.7159211872499</v>
      </c>
      <c r="R78" s="4">
        <v>87.28</v>
      </c>
      <c r="S78" s="36">
        <v>204.40998098230665</v>
      </c>
      <c r="T78" s="57">
        <v>1401</v>
      </c>
      <c r="U78" s="57">
        <v>896</v>
      </c>
      <c r="V78" s="57">
        <v>758.55462649999993</v>
      </c>
      <c r="W78" s="57">
        <v>435.3</v>
      </c>
      <c r="X78" s="57">
        <v>44.5</v>
      </c>
      <c r="Y78" s="57">
        <v>71.2</v>
      </c>
      <c r="Z78" s="4">
        <v>51.137944343440402</v>
      </c>
      <c r="AA78" s="38">
        <v>51.185145357843254</v>
      </c>
    </row>
    <row r="79" spans="1:27" x14ac:dyDescent="0.2">
      <c r="A79" s="1">
        <v>1977</v>
      </c>
      <c r="B79" s="57">
        <v>516.9</v>
      </c>
      <c r="C79" s="57">
        <v>379</v>
      </c>
      <c r="D79" s="57">
        <v>195.44484788323905</v>
      </c>
      <c r="E79" s="57">
        <v>252.22495000000004</v>
      </c>
      <c r="F79" s="57">
        <v>115.8</v>
      </c>
      <c r="G79" s="57">
        <v>95.3</v>
      </c>
      <c r="H79" s="57">
        <v>17.89232848333333</v>
      </c>
      <c r="I79" s="58"/>
      <c r="J79" s="57">
        <v>170.06</v>
      </c>
      <c r="K79" s="57">
        <v>274.7</v>
      </c>
      <c r="L79" s="57">
        <v>529.70000000000005</v>
      </c>
      <c r="M79" s="57">
        <v>155.4</v>
      </c>
      <c r="N79" s="57">
        <v>320.89999999999998</v>
      </c>
      <c r="O79" s="58"/>
      <c r="P79" s="58"/>
      <c r="Q79" s="57">
        <v>2253.9251088429505</v>
      </c>
      <c r="R79" s="4">
        <v>91.71</v>
      </c>
      <c r="S79" s="36">
        <v>240.58631050115363</v>
      </c>
      <c r="T79" s="57">
        <v>1310</v>
      </c>
      <c r="U79" s="57">
        <v>1050</v>
      </c>
      <c r="V79" s="57">
        <v>1080.4456811499997</v>
      </c>
      <c r="W79" s="57">
        <v>462.3</v>
      </c>
      <c r="X79" s="57">
        <v>61.7</v>
      </c>
      <c r="Y79" s="57">
        <v>59.1</v>
      </c>
      <c r="Z79" s="4">
        <v>55.278587597534745</v>
      </c>
      <c r="AA79" s="38">
        <v>55.329610481674152</v>
      </c>
    </row>
    <row r="80" spans="1:27" x14ac:dyDescent="0.2">
      <c r="A80" s="1">
        <v>1978</v>
      </c>
      <c r="B80" s="57">
        <v>359</v>
      </c>
      <c r="C80" s="57">
        <v>340.3</v>
      </c>
      <c r="D80" s="57">
        <v>140.94689192545601</v>
      </c>
      <c r="E80" s="57">
        <v>345.65815833333335</v>
      </c>
      <c r="F80" s="57">
        <v>134.80000000000001</v>
      </c>
      <c r="G80" s="57">
        <v>100.7</v>
      </c>
      <c r="H80" s="57">
        <v>17.230942483333333</v>
      </c>
      <c r="I80" s="58"/>
      <c r="J80" s="57">
        <v>217.44</v>
      </c>
      <c r="K80" s="57">
        <v>287.3</v>
      </c>
      <c r="L80" s="57">
        <v>600.20000000000005</v>
      </c>
      <c r="M80" s="57">
        <v>157.19999999999999</v>
      </c>
      <c r="N80" s="57">
        <v>398.4</v>
      </c>
      <c r="O80" s="58"/>
      <c r="P80" s="58"/>
      <c r="Q80" s="57">
        <v>2268.0183540863372</v>
      </c>
      <c r="R80" s="4">
        <v>110.72</v>
      </c>
      <c r="S80" s="36">
        <v>241.69647648477144</v>
      </c>
      <c r="T80" s="57">
        <v>1367</v>
      </c>
      <c r="U80" s="57">
        <v>1088</v>
      </c>
      <c r="V80" s="57">
        <v>1287.5201262</v>
      </c>
      <c r="W80" s="57">
        <v>540.1</v>
      </c>
      <c r="X80" s="57">
        <v>66.099999999999994</v>
      </c>
      <c r="Y80" s="57">
        <v>59.3</v>
      </c>
      <c r="Z80" s="4">
        <v>64.239979760985293</v>
      </c>
      <c r="AA80" s="38">
        <v>64.299274131317645</v>
      </c>
    </row>
    <row r="81" spans="1:27" x14ac:dyDescent="0.2">
      <c r="A81" s="1">
        <v>1979</v>
      </c>
      <c r="B81" s="57">
        <v>382.1</v>
      </c>
      <c r="C81" s="57">
        <v>329.3</v>
      </c>
      <c r="D81" s="57">
        <v>150.53898085737947</v>
      </c>
      <c r="E81" s="57">
        <v>313.07048833333334</v>
      </c>
      <c r="F81" s="57">
        <v>172.4</v>
      </c>
      <c r="G81" s="57">
        <v>115.5</v>
      </c>
      <c r="H81" s="57">
        <v>21.296629199999998</v>
      </c>
      <c r="I81" s="58"/>
      <c r="J81" s="57">
        <v>237.083332061768</v>
      </c>
      <c r="K81" s="57">
        <v>325.60000000000002</v>
      </c>
      <c r="L81" s="57">
        <v>654</v>
      </c>
      <c r="M81" s="57">
        <v>168.9</v>
      </c>
      <c r="N81" s="57">
        <v>387</v>
      </c>
      <c r="O81" s="58"/>
      <c r="P81" s="58"/>
      <c r="Q81" s="57">
        <v>2344.4316832420195</v>
      </c>
      <c r="R81" s="4">
        <v>142.36000000000001</v>
      </c>
      <c r="S81" s="36">
        <v>290.15610519403708</v>
      </c>
      <c r="T81" s="57">
        <v>1985</v>
      </c>
      <c r="U81" s="57">
        <v>1230</v>
      </c>
      <c r="V81" s="57">
        <v>1544.7404903333334</v>
      </c>
      <c r="W81" s="57">
        <v>1109.4000000000001</v>
      </c>
      <c r="X81" s="57">
        <v>120.8</v>
      </c>
      <c r="Y81" s="57">
        <v>74.2</v>
      </c>
      <c r="Z81" s="4">
        <v>71.661132646342764</v>
      </c>
      <c r="AA81" s="38">
        <v>71.727276841178778</v>
      </c>
    </row>
    <row r="82" spans="1:27" x14ac:dyDescent="0.2">
      <c r="A82" s="1">
        <v>1980</v>
      </c>
      <c r="B82" s="57">
        <v>346.6</v>
      </c>
      <c r="C82" s="57">
        <v>260.35000000000002</v>
      </c>
      <c r="D82" s="57">
        <v>165.92814100528028</v>
      </c>
      <c r="E82" s="57">
        <v>410.7442999999999</v>
      </c>
      <c r="F82" s="57">
        <v>190.8</v>
      </c>
      <c r="G82" s="57">
        <v>125.3</v>
      </c>
      <c r="H82" s="57">
        <v>63.162362999999999</v>
      </c>
      <c r="I82" s="59">
        <v>125.18999671936042</v>
      </c>
      <c r="J82" s="57">
        <v>288.62500254313198</v>
      </c>
      <c r="K82" s="57">
        <v>379</v>
      </c>
      <c r="L82" s="57">
        <v>583.5</v>
      </c>
      <c r="M82" s="57">
        <v>204.7</v>
      </c>
      <c r="N82" s="57">
        <v>308</v>
      </c>
      <c r="O82" s="59">
        <v>538.43160308333324</v>
      </c>
      <c r="P82" s="60">
        <v>45.916666348333329</v>
      </c>
      <c r="Q82" s="57">
        <v>2275.8585852032397</v>
      </c>
      <c r="R82" s="4">
        <v>162.36000000000001</v>
      </c>
      <c r="S82" s="36">
        <v>361.28212656303396</v>
      </c>
      <c r="T82" s="57">
        <v>2182</v>
      </c>
      <c r="U82" s="57">
        <v>1456</v>
      </c>
      <c r="V82" s="57">
        <v>1677.4884383333331</v>
      </c>
      <c r="W82" s="57">
        <v>2063.6</v>
      </c>
      <c r="X82" s="57">
        <v>90.6</v>
      </c>
      <c r="Y82" s="57">
        <v>76.099999999999994</v>
      </c>
      <c r="Z82" s="4">
        <v>78.822245134100115</v>
      </c>
      <c r="AA82" s="38">
        <v>78.894999132635064</v>
      </c>
    </row>
    <row r="83" spans="1:27" x14ac:dyDescent="0.2">
      <c r="A83" s="1">
        <v>1981</v>
      </c>
      <c r="B83" s="57">
        <v>286.89999999999998</v>
      </c>
      <c r="C83" s="57">
        <v>207.96</v>
      </c>
      <c r="D83" s="57">
        <v>147.01903055372227</v>
      </c>
      <c r="E83" s="57">
        <v>458.98914166666663</v>
      </c>
      <c r="F83" s="57">
        <v>196.4</v>
      </c>
      <c r="G83" s="57">
        <v>130.80000000000001</v>
      </c>
      <c r="H83" s="57">
        <v>37.199288133333333</v>
      </c>
      <c r="I83" s="59">
        <v>112.12166786193852</v>
      </c>
      <c r="J83" s="57">
        <v>273.86333211263002</v>
      </c>
      <c r="K83" s="57">
        <v>401.3</v>
      </c>
      <c r="L83" s="57">
        <v>570.70000000000005</v>
      </c>
      <c r="M83" s="57">
        <v>184.5</v>
      </c>
      <c r="N83" s="57">
        <v>275.89999999999998</v>
      </c>
      <c r="O83" s="59">
        <v>490.39631339166664</v>
      </c>
      <c r="P83" s="60">
        <v>41.71666685666667</v>
      </c>
      <c r="Q83" s="57">
        <v>2321.6879354631747</v>
      </c>
      <c r="R83" s="4">
        <v>125.18</v>
      </c>
      <c r="S83" s="36">
        <v>300.26895444002008</v>
      </c>
      <c r="T83" s="57">
        <v>1741.9</v>
      </c>
      <c r="U83" s="57">
        <v>1263</v>
      </c>
      <c r="V83" s="57">
        <v>1415.9125000000001</v>
      </c>
      <c r="W83" s="57">
        <v>1051.8</v>
      </c>
      <c r="X83" s="57">
        <v>72.7</v>
      </c>
      <c r="Y83" s="57">
        <v>84.6</v>
      </c>
      <c r="Z83" s="4">
        <v>78.912259117884773</v>
      </c>
      <c r="AA83" s="38">
        <v>78.985096200544405</v>
      </c>
    </row>
    <row r="84" spans="1:27" x14ac:dyDescent="0.2">
      <c r="A84" s="1">
        <v>1982</v>
      </c>
      <c r="B84" s="57">
        <v>308.8</v>
      </c>
      <c r="C84" s="57">
        <v>173.56</v>
      </c>
      <c r="D84" s="57">
        <v>154.33034502239298</v>
      </c>
      <c r="E84" s="57">
        <v>272.48279166666663</v>
      </c>
      <c r="F84" s="57">
        <v>166.5</v>
      </c>
      <c r="G84" s="57">
        <v>109.3</v>
      </c>
      <c r="H84" s="57">
        <v>18.562900399999997</v>
      </c>
      <c r="I84" s="59">
        <v>108.39166768391925</v>
      </c>
      <c r="J84" s="57">
        <v>237.73416773478201</v>
      </c>
      <c r="K84" s="57">
        <v>374.3</v>
      </c>
      <c r="L84" s="57">
        <v>445.1</v>
      </c>
      <c r="M84" s="57">
        <v>159.69999999999999</v>
      </c>
      <c r="N84" s="57">
        <v>285.8</v>
      </c>
      <c r="O84" s="59">
        <v>429.41624081666669</v>
      </c>
      <c r="P84" s="60">
        <v>38.564167342499999</v>
      </c>
      <c r="Q84" s="57">
        <v>2563.956741675373</v>
      </c>
      <c r="R84" s="4">
        <v>100.2</v>
      </c>
      <c r="S84" s="36">
        <v>256.77857087029525</v>
      </c>
      <c r="T84" s="57">
        <v>1480.4</v>
      </c>
      <c r="U84" s="57">
        <v>992</v>
      </c>
      <c r="V84" s="57">
        <v>1282.58</v>
      </c>
      <c r="W84" s="57">
        <v>794.7</v>
      </c>
      <c r="X84" s="57">
        <v>54.6</v>
      </c>
      <c r="Y84" s="57">
        <v>74.5</v>
      </c>
      <c r="Z84" s="4">
        <v>76.561893985729768</v>
      </c>
      <c r="AA84" s="38">
        <v>76.632561649577568</v>
      </c>
    </row>
    <row r="85" spans="1:27" x14ac:dyDescent="0.2">
      <c r="A85" s="1">
        <v>1983</v>
      </c>
      <c r="B85" s="57">
        <v>291.10000000000002</v>
      </c>
      <c r="C85" s="57">
        <v>211.99</v>
      </c>
      <c r="D85" s="57">
        <v>209.70991934231733</v>
      </c>
      <c r="E85" s="57">
        <v>256.80352499999998</v>
      </c>
      <c r="F85" s="57">
        <v>169.5</v>
      </c>
      <c r="G85" s="57">
        <v>136</v>
      </c>
      <c r="H85" s="57">
        <v>18.667619849999998</v>
      </c>
      <c r="I85" s="59">
        <v>110.67166709899898</v>
      </c>
      <c r="J85" s="57">
        <v>193.10333251953099</v>
      </c>
      <c r="K85" s="57">
        <v>428.8</v>
      </c>
      <c r="L85" s="57">
        <v>501.4</v>
      </c>
      <c r="M85" s="57">
        <v>185.4</v>
      </c>
      <c r="N85" s="57">
        <v>302.2</v>
      </c>
      <c r="O85" s="59">
        <v>401.20582414166665</v>
      </c>
      <c r="P85" s="60">
        <v>45.133333524166666</v>
      </c>
      <c r="Q85" s="57">
        <v>2656.5466203440883</v>
      </c>
      <c r="R85" s="4">
        <v>123.84</v>
      </c>
      <c r="S85" s="36">
        <v>253.78674570055239</v>
      </c>
      <c r="T85" s="57">
        <v>1591.9</v>
      </c>
      <c r="U85" s="57">
        <v>1439</v>
      </c>
      <c r="V85" s="57">
        <v>1298.7966666666666</v>
      </c>
      <c r="W85" s="57">
        <v>1144.0999999999999</v>
      </c>
      <c r="X85" s="57">
        <v>42.5</v>
      </c>
      <c r="Y85" s="57">
        <v>76.400000000000006</v>
      </c>
      <c r="Z85" s="4">
        <v>74.531578573698013</v>
      </c>
      <c r="AA85" s="38">
        <v>74.600372228955209</v>
      </c>
    </row>
    <row r="86" spans="1:27" x14ac:dyDescent="0.2">
      <c r="A86" s="1">
        <v>1984</v>
      </c>
      <c r="B86" s="57">
        <v>318.89999999999998</v>
      </c>
      <c r="C86" s="57">
        <v>239.6</v>
      </c>
      <c r="D86" s="57">
        <v>274.15399238324216</v>
      </c>
      <c r="E86" s="57">
        <v>232.49902499999999</v>
      </c>
      <c r="F86" s="57">
        <v>165.4</v>
      </c>
      <c r="G86" s="57">
        <v>135.9</v>
      </c>
      <c r="H86" s="57">
        <v>11.473209916666665</v>
      </c>
      <c r="I86" s="59">
        <v>103.10917218526203</v>
      </c>
      <c r="J86" s="57">
        <v>192.10916773478201</v>
      </c>
      <c r="K86" s="57">
        <v>369.5</v>
      </c>
      <c r="L86" s="57">
        <v>728.8</v>
      </c>
      <c r="M86" s="57">
        <v>178.5</v>
      </c>
      <c r="N86" s="57">
        <v>530.79999999999995</v>
      </c>
      <c r="O86" s="59">
        <v>395.31547101666661</v>
      </c>
      <c r="P86" s="60">
        <v>58.866666474999988</v>
      </c>
      <c r="Q86" s="57">
        <v>2786.3218911989438</v>
      </c>
      <c r="R86" s="4">
        <v>109.59</v>
      </c>
      <c r="S86" s="36">
        <v>256.00062238529165</v>
      </c>
      <c r="T86" s="57">
        <v>1377.3</v>
      </c>
      <c r="U86" s="57">
        <v>1251</v>
      </c>
      <c r="V86" s="57">
        <v>1223.3491666666664</v>
      </c>
      <c r="W86" s="57">
        <v>814.1</v>
      </c>
      <c r="X86" s="57">
        <v>44.3</v>
      </c>
      <c r="Y86" s="57">
        <v>92.2</v>
      </c>
      <c r="Z86" s="4">
        <v>72.891323758066449</v>
      </c>
      <c r="AA86" s="38">
        <v>72.958603435940091</v>
      </c>
    </row>
    <row r="87" spans="1:27" x14ac:dyDescent="0.2">
      <c r="A87" s="1">
        <v>1985</v>
      </c>
      <c r="B87" s="57">
        <v>323.10000000000002</v>
      </c>
      <c r="C87" s="57">
        <v>225.45</v>
      </c>
      <c r="D87" s="57">
        <v>174.94802387189108</v>
      </c>
      <c r="E87" s="57">
        <v>196.93016666666662</v>
      </c>
      <c r="F87" s="57">
        <v>173.3</v>
      </c>
      <c r="G87" s="57">
        <v>112.2</v>
      </c>
      <c r="H87" s="57">
        <v>8.9581059333333322</v>
      </c>
      <c r="I87" s="59">
        <v>97.669166564941406</v>
      </c>
      <c r="J87" s="57">
        <v>184.469167073568</v>
      </c>
      <c r="K87" s="57">
        <v>380.3</v>
      </c>
      <c r="L87" s="57">
        <v>501</v>
      </c>
      <c r="M87" s="57">
        <v>131.80000000000001</v>
      </c>
      <c r="N87" s="57">
        <v>582.9</v>
      </c>
      <c r="O87" s="59">
        <v>377.70496329999997</v>
      </c>
      <c r="P87" s="60">
        <v>51.174999872499995</v>
      </c>
      <c r="Q87" s="57">
        <v>2611.8169999105867</v>
      </c>
      <c r="R87" s="4">
        <v>92.41</v>
      </c>
      <c r="S87" s="36">
        <v>238.67642470018833</v>
      </c>
      <c r="T87" s="57">
        <v>1417.4</v>
      </c>
      <c r="U87" s="57">
        <v>1041</v>
      </c>
      <c r="V87" s="57">
        <v>1153.9037753333332</v>
      </c>
      <c r="W87" s="57">
        <v>614.20000000000005</v>
      </c>
      <c r="X87" s="57">
        <v>39.1</v>
      </c>
      <c r="Y87" s="57">
        <v>78.3</v>
      </c>
      <c r="Z87" s="4">
        <v>72.131205672773788</v>
      </c>
      <c r="AA87" s="38">
        <v>72.197783751372071</v>
      </c>
    </row>
    <row r="88" spans="1:27" x14ac:dyDescent="0.2">
      <c r="A88" s="1">
        <v>1986</v>
      </c>
      <c r="B88" s="57">
        <v>429.3</v>
      </c>
      <c r="C88" s="57">
        <v>206.97</v>
      </c>
      <c r="D88" s="57">
        <v>165.9580460236065</v>
      </c>
      <c r="E88" s="57">
        <v>186.25</v>
      </c>
      <c r="F88" s="57">
        <v>160.6</v>
      </c>
      <c r="G88" s="57">
        <v>87.6</v>
      </c>
      <c r="H88" s="57">
        <v>13.330602266666666</v>
      </c>
      <c r="I88" s="59">
        <v>94.983334859212263</v>
      </c>
      <c r="J88" s="57">
        <v>215.32833226521799</v>
      </c>
      <c r="K88" s="57">
        <v>381.7</v>
      </c>
      <c r="L88" s="57">
        <v>257</v>
      </c>
      <c r="M88" s="57">
        <v>105.6</v>
      </c>
      <c r="N88" s="57">
        <v>270.08</v>
      </c>
      <c r="O88" s="59">
        <v>408.40955099166666</v>
      </c>
      <c r="P88" s="60">
        <v>63.959166208333336</v>
      </c>
      <c r="Q88" s="57">
        <v>2659.1788595944931</v>
      </c>
      <c r="R88" s="4">
        <v>94.46</v>
      </c>
      <c r="S88" s="36">
        <v>270.99308416948065</v>
      </c>
      <c r="T88" s="57">
        <v>1373.8</v>
      </c>
      <c r="U88" s="57">
        <v>1150</v>
      </c>
      <c r="V88" s="57">
        <v>616.14</v>
      </c>
      <c r="W88" s="57">
        <v>547</v>
      </c>
      <c r="X88" s="57">
        <v>40.6</v>
      </c>
      <c r="Y88" s="57">
        <v>75.400000000000006</v>
      </c>
      <c r="Z88" s="4">
        <v>82.958099644257146</v>
      </c>
      <c r="AA88" s="38">
        <v>83.03946425646582</v>
      </c>
    </row>
    <row r="89" spans="1:27" x14ac:dyDescent="0.2">
      <c r="A89" s="1">
        <v>1987</v>
      </c>
      <c r="B89" s="57">
        <v>250.5</v>
      </c>
      <c r="C89" s="57">
        <v>199.42</v>
      </c>
      <c r="D89" s="57">
        <v>165.12219962154919</v>
      </c>
      <c r="E89" s="57">
        <v>214.60833333333332</v>
      </c>
      <c r="F89" s="57">
        <v>133.5</v>
      </c>
      <c r="G89" s="57">
        <v>75.7</v>
      </c>
      <c r="H89" s="57">
        <v>14.903231199999999</v>
      </c>
      <c r="I89" s="59">
        <v>108.17500368754067</v>
      </c>
      <c r="J89" s="57">
        <v>216.24583435058599</v>
      </c>
      <c r="K89" s="57">
        <v>393.1</v>
      </c>
      <c r="L89" s="57">
        <v>343</v>
      </c>
      <c r="M89" s="57">
        <v>164.85</v>
      </c>
      <c r="N89" s="57">
        <v>321.33</v>
      </c>
      <c r="O89" s="59">
        <v>511.01567649166674</v>
      </c>
      <c r="P89" s="59">
        <v>79.841668128333339</v>
      </c>
      <c r="Q89" s="57">
        <v>2745.5465520954644</v>
      </c>
      <c r="R89" s="4">
        <v>111.66</v>
      </c>
      <c r="S89" s="34">
        <v>318.37131152727011</v>
      </c>
      <c r="T89" s="57">
        <v>1782.5</v>
      </c>
      <c r="U89" s="57">
        <v>1565</v>
      </c>
      <c r="V89" s="57">
        <v>666.48</v>
      </c>
      <c r="W89" s="57">
        <v>701</v>
      </c>
      <c r="X89" s="57">
        <v>59.7</v>
      </c>
      <c r="Y89" s="57">
        <v>79.900000000000006</v>
      </c>
      <c r="Z89" s="4">
        <v>90.908875921193186</v>
      </c>
      <c r="AA89" s="38">
        <v>90.998038588459849</v>
      </c>
    </row>
    <row r="90" spans="1:27" x14ac:dyDescent="0.2">
      <c r="A90" s="1">
        <v>1988</v>
      </c>
      <c r="B90" s="57">
        <v>303.39999999999998</v>
      </c>
      <c r="C90" s="57">
        <v>158.46</v>
      </c>
      <c r="D90" s="57">
        <v>157.80018904200583</v>
      </c>
      <c r="E90" s="57">
        <v>277.47083333333336</v>
      </c>
      <c r="F90" s="57">
        <v>179.5</v>
      </c>
      <c r="G90" s="57">
        <v>106.9</v>
      </c>
      <c r="H90" s="57">
        <v>22.465077799999996</v>
      </c>
      <c r="I90" s="59">
        <v>114.1724961598715</v>
      </c>
      <c r="J90" s="57">
        <v>241.07833480835001</v>
      </c>
      <c r="K90" s="57">
        <v>478.1</v>
      </c>
      <c r="L90" s="57">
        <v>437.2</v>
      </c>
      <c r="M90" s="57">
        <v>139.94</v>
      </c>
      <c r="N90" s="57">
        <v>370</v>
      </c>
      <c r="O90" s="59">
        <v>585.77783361666673</v>
      </c>
      <c r="P90" s="59">
        <v>87.651664734166673</v>
      </c>
      <c r="Q90" s="57">
        <v>2467.8935045812209</v>
      </c>
      <c r="R90" s="4">
        <v>128.75</v>
      </c>
      <c r="S90" s="34">
        <v>349.19476924603703</v>
      </c>
      <c r="T90" s="57">
        <v>2601.6999999999998</v>
      </c>
      <c r="U90" s="57">
        <v>2551</v>
      </c>
      <c r="V90" s="57">
        <v>705.16</v>
      </c>
      <c r="W90" s="57">
        <v>654</v>
      </c>
      <c r="X90" s="57">
        <v>65.599999999999994</v>
      </c>
      <c r="Y90" s="57">
        <v>124.1</v>
      </c>
      <c r="Z90" s="4">
        <v>96.809452026089104</v>
      </c>
      <c r="AA90" s="38">
        <v>96.904401929184942</v>
      </c>
    </row>
    <row r="91" spans="1:27" x14ac:dyDescent="0.2">
      <c r="A91" s="1">
        <v>1989</v>
      </c>
      <c r="B91" s="57">
        <v>238.73</v>
      </c>
      <c r="C91" s="57">
        <v>124.1</v>
      </c>
      <c r="D91" s="57">
        <v>182.48490815242494</v>
      </c>
      <c r="E91" s="57">
        <v>299.16250000000002</v>
      </c>
      <c r="F91" s="57">
        <v>201.2</v>
      </c>
      <c r="G91" s="57">
        <v>111.5</v>
      </c>
      <c r="H91" s="57">
        <v>28.197089799999997</v>
      </c>
      <c r="I91" s="59">
        <v>116.46302286783857</v>
      </c>
      <c r="J91" s="57">
        <v>232.10249837239601</v>
      </c>
      <c r="K91" s="57">
        <v>546.79999999999995</v>
      </c>
      <c r="L91" s="57">
        <v>350.4</v>
      </c>
      <c r="M91" s="57">
        <v>167.42</v>
      </c>
      <c r="N91" s="57">
        <v>373.3</v>
      </c>
      <c r="O91" s="59">
        <v>528.2733022916666</v>
      </c>
      <c r="P91" s="59">
        <v>90.017082213333353</v>
      </c>
      <c r="Q91" s="57">
        <v>3167.572314758861</v>
      </c>
      <c r="R91" s="4">
        <v>111.67</v>
      </c>
      <c r="S91" s="34">
        <v>356.90986069104628</v>
      </c>
      <c r="T91" s="57">
        <v>2848.4</v>
      </c>
      <c r="U91" s="57">
        <v>1951</v>
      </c>
      <c r="V91" s="57">
        <v>853.44</v>
      </c>
      <c r="W91" s="57">
        <v>550</v>
      </c>
      <c r="X91" s="57">
        <v>67.3</v>
      </c>
      <c r="Y91" s="57">
        <v>165.9</v>
      </c>
      <c r="Z91" s="4">
        <v>96.229395392048488</v>
      </c>
      <c r="AA91" s="38">
        <v>96.323776380435731</v>
      </c>
    </row>
    <row r="92" spans="1:27" x14ac:dyDescent="0.2">
      <c r="A92" s="1">
        <v>1990</v>
      </c>
      <c r="B92" s="57">
        <v>197.22</v>
      </c>
      <c r="C92" s="57">
        <v>126.67</v>
      </c>
      <c r="D92" s="57">
        <v>205.75080531288904</v>
      </c>
      <c r="E92" s="57">
        <v>270.85416666666669</v>
      </c>
      <c r="F92" s="57">
        <v>156.18</v>
      </c>
      <c r="G92" s="57">
        <v>109.3</v>
      </c>
      <c r="H92" s="57">
        <v>27.667980999999997</v>
      </c>
      <c r="I92" s="59">
        <v>116.26666641235357</v>
      </c>
      <c r="J92" s="57">
        <v>265.66166814168298</v>
      </c>
      <c r="K92" s="57">
        <v>540.9</v>
      </c>
      <c r="L92" s="57">
        <v>289.8</v>
      </c>
      <c r="M92" s="57">
        <v>181.9</v>
      </c>
      <c r="N92" s="57">
        <v>408.3</v>
      </c>
      <c r="O92" s="59">
        <v>430.13557419166665</v>
      </c>
      <c r="P92" s="59">
        <v>92.22916666750001</v>
      </c>
      <c r="Q92" s="57">
        <v>3392.1854778774946</v>
      </c>
      <c r="R92" s="4">
        <v>102.02</v>
      </c>
      <c r="S92" s="34">
        <v>415.44605499011408</v>
      </c>
      <c r="T92" s="57">
        <v>2661.5</v>
      </c>
      <c r="U92" s="57">
        <v>1639</v>
      </c>
      <c r="V92" s="57">
        <v>608.5383333333333</v>
      </c>
      <c r="W92" s="57">
        <v>488.82836363636358</v>
      </c>
      <c r="X92" s="57">
        <v>81.099999999999994</v>
      </c>
      <c r="Y92" s="57">
        <v>151.30000000000001</v>
      </c>
      <c r="Z92" s="4">
        <v>99.999763513312502</v>
      </c>
      <c r="AA92" s="38">
        <v>100</v>
      </c>
    </row>
    <row r="93" spans="1:27" x14ac:dyDescent="0.2">
      <c r="A93" s="1">
        <v>1991</v>
      </c>
      <c r="B93" s="57">
        <v>187.34</v>
      </c>
      <c r="C93" s="57">
        <v>119.51</v>
      </c>
      <c r="D93" s="57">
        <v>167.40114289881635</v>
      </c>
      <c r="E93" s="57">
        <v>293.27916666666664</v>
      </c>
      <c r="F93" s="57">
        <v>142.94</v>
      </c>
      <c r="G93" s="57">
        <v>107.4</v>
      </c>
      <c r="H93" s="57">
        <v>19.7533952</v>
      </c>
      <c r="I93" s="59">
        <v>120.83433278401692</v>
      </c>
      <c r="J93" s="57">
        <v>233.11750030517601</v>
      </c>
      <c r="K93" s="57">
        <v>559.5</v>
      </c>
      <c r="L93" s="57">
        <v>339</v>
      </c>
      <c r="M93" s="57">
        <v>167.7</v>
      </c>
      <c r="N93" s="57">
        <v>380.33</v>
      </c>
      <c r="O93" s="59">
        <v>329.10415835833334</v>
      </c>
      <c r="P93" s="59">
        <v>79.449737549999995</v>
      </c>
      <c r="Q93" s="57">
        <v>3500.0693358385001</v>
      </c>
      <c r="R93" s="4">
        <v>100.78</v>
      </c>
      <c r="S93" s="34">
        <v>392.41115515080975</v>
      </c>
      <c r="T93" s="57">
        <v>2338.8000000000002</v>
      </c>
      <c r="U93" s="57">
        <v>1302.2</v>
      </c>
      <c r="V93" s="57">
        <v>559.50416666666672</v>
      </c>
      <c r="W93" s="57">
        <v>404.14153846153846</v>
      </c>
      <c r="X93" s="57">
        <v>55.8</v>
      </c>
      <c r="Y93" s="57">
        <v>111.7</v>
      </c>
      <c r="Z93" s="4">
        <v>102.03996270890363</v>
      </c>
      <c r="AA93" s="38">
        <v>99.080431286430738</v>
      </c>
    </row>
    <row r="94" spans="1:27" x14ac:dyDescent="0.2">
      <c r="A94" s="1">
        <v>1992</v>
      </c>
      <c r="B94" s="57">
        <v>141.19</v>
      </c>
      <c r="C94" s="57">
        <v>109.96</v>
      </c>
      <c r="D94" s="57">
        <v>160.42324415845403</v>
      </c>
      <c r="E94" s="57">
        <v>268.22083333333336</v>
      </c>
      <c r="F94" s="57">
        <v>177.02</v>
      </c>
      <c r="G94" s="57">
        <v>104.25</v>
      </c>
      <c r="H94" s="57">
        <v>19.96</v>
      </c>
      <c r="I94" s="59">
        <v>111.3355229695639</v>
      </c>
      <c r="J94" s="57">
        <v>265.14083353678399</v>
      </c>
      <c r="K94" s="57">
        <v>473.1</v>
      </c>
      <c r="L94" s="57">
        <v>393.5</v>
      </c>
      <c r="M94" s="57">
        <v>127.8</v>
      </c>
      <c r="N94" s="57">
        <v>319.58</v>
      </c>
      <c r="O94" s="59">
        <v>341.197751525</v>
      </c>
      <c r="P94" s="59">
        <v>75.864774705000002</v>
      </c>
      <c r="Q94" s="57">
        <v>3439.5399078695209</v>
      </c>
      <c r="R94" s="4">
        <v>101.95</v>
      </c>
      <c r="S94" s="34">
        <v>373.99081791864666</v>
      </c>
      <c r="T94" s="57">
        <v>2281.15</v>
      </c>
      <c r="U94" s="57">
        <v>1254.3</v>
      </c>
      <c r="V94" s="57">
        <v>610.10249999999996</v>
      </c>
      <c r="W94" s="57">
        <v>393.6</v>
      </c>
      <c r="X94" s="57">
        <v>54.1</v>
      </c>
      <c r="Y94" s="57">
        <v>124</v>
      </c>
      <c r="Z94" s="4">
        <v>105.93034254755538</v>
      </c>
      <c r="AA94" s="38">
        <v>100.93234148362507</v>
      </c>
    </row>
    <row r="95" spans="1:27" x14ac:dyDescent="0.2">
      <c r="A95" s="1">
        <v>1993</v>
      </c>
      <c r="B95" s="57">
        <v>156.02000000000001</v>
      </c>
      <c r="C95" s="57">
        <v>111.69</v>
      </c>
      <c r="D95" s="57">
        <v>161.4843076897283</v>
      </c>
      <c r="E95" s="57">
        <v>235.41249999999999</v>
      </c>
      <c r="F95" s="57">
        <v>192.66</v>
      </c>
      <c r="G95" s="57">
        <v>102.09</v>
      </c>
      <c r="H95" s="57">
        <v>22.01</v>
      </c>
      <c r="I95" s="59">
        <v>118.73822339375818</v>
      </c>
      <c r="J95" s="57">
        <v>290.72417195638002</v>
      </c>
      <c r="K95" s="57">
        <v>443.03</v>
      </c>
      <c r="L95" s="57">
        <v>377.75</v>
      </c>
      <c r="M95" s="57">
        <v>128.03</v>
      </c>
      <c r="N95" s="57">
        <v>273.33</v>
      </c>
      <c r="O95" s="59">
        <v>319.72807325833332</v>
      </c>
      <c r="P95" s="59">
        <v>80.029546737499999</v>
      </c>
      <c r="Q95" s="57">
        <v>2695.338169874467</v>
      </c>
      <c r="R95" s="4">
        <v>99.31</v>
      </c>
      <c r="S95" s="34">
        <v>355.71724818264948</v>
      </c>
      <c r="T95" s="57">
        <v>1913.08</v>
      </c>
      <c r="U95" s="57">
        <v>1139.05</v>
      </c>
      <c r="V95" s="57">
        <v>516.11291666666671</v>
      </c>
      <c r="W95" s="57">
        <v>429.84</v>
      </c>
      <c r="X95" s="57">
        <v>40.64</v>
      </c>
      <c r="Y95" s="57">
        <v>96.2</v>
      </c>
      <c r="Z95" s="4">
        <v>106.70041773412652</v>
      </c>
      <c r="AA95" s="38">
        <v>104.41532493691084</v>
      </c>
    </row>
    <row r="96" spans="1:27" x14ac:dyDescent="0.2">
      <c r="A96" s="1">
        <v>1994</v>
      </c>
      <c r="B96" s="57">
        <v>330.77</v>
      </c>
      <c r="C96" s="57">
        <v>139.6</v>
      </c>
      <c r="D96" s="57">
        <v>149.21991025829399</v>
      </c>
      <c r="E96" s="57">
        <v>267.59166666666664</v>
      </c>
      <c r="F96" s="57">
        <v>198.56</v>
      </c>
      <c r="G96" s="57">
        <v>107.55</v>
      </c>
      <c r="H96" s="57">
        <v>26.7</v>
      </c>
      <c r="I96" s="59">
        <v>105.81786410013835</v>
      </c>
      <c r="J96" s="57">
        <v>297.51916758219397</v>
      </c>
      <c r="K96" s="57">
        <v>439.49</v>
      </c>
      <c r="L96" s="57">
        <v>528.41999999999996</v>
      </c>
      <c r="M96" s="57">
        <v>176.28</v>
      </c>
      <c r="N96" s="57">
        <v>298.27</v>
      </c>
      <c r="O96" s="59">
        <v>399.586588839711</v>
      </c>
      <c r="P96" s="59">
        <v>78.576168494693874</v>
      </c>
      <c r="Q96" s="57">
        <v>2641.66</v>
      </c>
      <c r="R96" s="4">
        <v>131.55000000000001</v>
      </c>
      <c r="S96" s="34">
        <v>399.44017199702927</v>
      </c>
      <c r="T96" s="57">
        <v>2307.42</v>
      </c>
      <c r="U96" s="57">
        <v>1476.78</v>
      </c>
      <c r="V96" s="57">
        <v>546.3838333333332</v>
      </c>
      <c r="W96" s="57">
        <v>528.41999999999996</v>
      </c>
      <c r="X96" s="57">
        <v>54.78</v>
      </c>
      <c r="Y96" s="57">
        <v>99.77</v>
      </c>
      <c r="Z96" s="4">
        <v>110.5307917140844</v>
      </c>
      <c r="AA96" s="38">
        <v>101.27921513278689</v>
      </c>
    </row>
    <row r="97" spans="1:27" x14ac:dyDescent="0.2">
      <c r="A97" s="1">
        <v>1995</v>
      </c>
      <c r="B97" s="57">
        <v>333.23</v>
      </c>
      <c r="C97" s="57">
        <v>143.24</v>
      </c>
      <c r="D97" s="57">
        <v>148.86529410653688</v>
      </c>
      <c r="E97" s="57">
        <v>320.83</v>
      </c>
      <c r="F97" s="57">
        <v>207.14</v>
      </c>
      <c r="G97" s="57">
        <v>123.49</v>
      </c>
      <c r="H97" s="57">
        <v>29.28</v>
      </c>
      <c r="I97" s="59">
        <v>86.501792271931961</v>
      </c>
      <c r="J97" s="57">
        <v>262.09250005086301</v>
      </c>
      <c r="K97" s="57">
        <v>445.1</v>
      </c>
      <c r="L97" s="57">
        <v>628</v>
      </c>
      <c r="M97" s="57">
        <v>212.79</v>
      </c>
      <c r="N97" s="57">
        <v>368.04</v>
      </c>
      <c r="O97" s="59">
        <v>497.14261270833327</v>
      </c>
      <c r="P97" s="59">
        <v>88.13860321333334</v>
      </c>
      <c r="Q97" s="57">
        <v>2643.44</v>
      </c>
      <c r="R97" s="4">
        <v>181.4</v>
      </c>
      <c r="S97" s="34">
        <v>463.87575757244269</v>
      </c>
      <c r="T97" s="57">
        <v>2935.61</v>
      </c>
      <c r="U97" s="57">
        <v>1805.65</v>
      </c>
      <c r="V97" s="57">
        <v>621.38</v>
      </c>
      <c r="W97" s="57">
        <v>519.17999999999995</v>
      </c>
      <c r="X97" s="57">
        <v>63.1</v>
      </c>
      <c r="Y97" s="57">
        <v>103.11</v>
      </c>
      <c r="Z97" s="4">
        <v>117.07143031171483</v>
      </c>
      <c r="AA97" s="38">
        <v>111.18594015781764</v>
      </c>
    </row>
    <row r="98" spans="1:27" x14ac:dyDescent="0.2">
      <c r="A98" s="1">
        <v>1996</v>
      </c>
      <c r="B98" s="57">
        <v>269.42</v>
      </c>
      <c r="C98" s="57">
        <v>145.56</v>
      </c>
      <c r="D98" s="57">
        <v>166.05482335564301</v>
      </c>
      <c r="E98" s="57">
        <v>338.9</v>
      </c>
      <c r="F98" s="57">
        <v>230.82</v>
      </c>
      <c r="G98" s="57">
        <v>165.81</v>
      </c>
      <c r="H98" s="57">
        <v>26.36</v>
      </c>
      <c r="I98" s="59">
        <v>80.969797134399414</v>
      </c>
      <c r="J98" s="57">
        <v>329.45750172932901</v>
      </c>
      <c r="K98" s="57">
        <v>469.59</v>
      </c>
      <c r="L98" s="57">
        <v>530.91999999999996</v>
      </c>
      <c r="M98" s="57">
        <v>177.34</v>
      </c>
      <c r="N98" s="57">
        <v>457.54</v>
      </c>
      <c r="O98" s="59">
        <v>428.87776166666663</v>
      </c>
      <c r="P98" s="59">
        <v>87.320894877499995</v>
      </c>
      <c r="Q98" s="57">
        <v>3055.37</v>
      </c>
      <c r="R98" s="4">
        <v>160.66999999999999</v>
      </c>
      <c r="S98" s="34">
        <v>441.35806544804143</v>
      </c>
      <c r="T98" s="57">
        <v>2294.86</v>
      </c>
      <c r="U98" s="57">
        <v>1505.66</v>
      </c>
      <c r="V98" s="57">
        <v>616.51</v>
      </c>
      <c r="W98" s="57">
        <v>518.34</v>
      </c>
      <c r="X98" s="57">
        <v>77.430000000000007</v>
      </c>
      <c r="Y98" s="57">
        <v>102.51</v>
      </c>
      <c r="Z98" s="4">
        <v>111.30086690065559</v>
      </c>
      <c r="AA98" s="38">
        <v>109.06743864535684</v>
      </c>
    </row>
    <row r="99" spans="1:27" x14ac:dyDescent="0.2">
      <c r="A99" s="1">
        <v>1997</v>
      </c>
      <c r="B99" s="57">
        <v>416.79416666666657</v>
      </c>
      <c r="C99" s="57">
        <v>161.87333333333333</v>
      </c>
      <c r="D99" s="57">
        <v>206.01186870245888</v>
      </c>
      <c r="E99" s="57">
        <v>303.51</v>
      </c>
      <c r="F99" s="57">
        <v>181.38</v>
      </c>
      <c r="G99" s="57">
        <v>117.09166666666664</v>
      </c>
      <c r="H99" s="57">
        <v>25.06</v>
      </c>
      <c r="I99" s="59">
        <v>84.168419520060226</v>
      </c>
      <c r="J99" s="57">
        <v>339.33999888102198</v>
      </c>
      <c r="K99" s="57">
        <v>517.05228437500011</v>
      </c>
      <c r="L99" s="57">
        <v>545.875</v>
      </c>
      <c r="M99" s="57">
        <v>174.77500000000001</v>
      </c>
      <c r="N99" s="57">
        <v>304.56</v>
      </c>
      <c r="O99" s="59">
        <v>442.79360500000001</v>
      </c>
      <c r="P99" s="59">
        <v>88.252759297499992</v>
      </c>
      <c r="Q99" s="57">
        <v>3531.55</v>
      </c>
      <c r="R99" s="4">
        <v>121.61</v>
      </c>
      <c r="S99" s="34">
        <v>427.4160123333736</v>
      </c>
      <c r="T99" s="57">
        <v>2276.7666666666664</v>
      </c>
      <c r="U99" s="57">
        <v>1599.33</v>
      </c>
      <c r="V99" s="57">
        <v>564.67666666666673</v>
      </c>
      <c r="W99" s="57">
        <v>489.22</v>
      </c>
      <c r="X99" s="57">
        <v>62.417499999999997</v>
      </c>
      <c r="Y99" s="57">
        <v>131.61250000000001</v>
      </c>
      <c r="Z99" s="4">
        <v>103.53010819980112</v>
      </c>
      <c r="AA99" s="38">
        <v>103.93090803833374</v>
      </c>
    </row>
    <row r="100" spans="1:27" x14ac:dyDescent="0.2">
      <c r="A100" s="1">
        <v>1998</v>
      </c>
      <c r="B100" s="57">
        <v>298.13166666666672</v>
      </c>
      <c r="C100" s="57">
        <v>167.63833333333335</v>
      </c>
      <c r="D100" s="57">
        <v>204.61</v>
      </c>
      <c r="E100" s="57">
        <v>304.18583333333333</v>
      </c>
      <c r="F100" s="57">
        <v>162.9</v>
      </c>
      <c r="G100" s="57">
        <v>101.98666666666666</v>
      </c>
      <c r="H100" s="57">
        <v>19.672499999999999</v>
      </c>
      <c r="I100" s="59">
        <v>78.29499753316243</v>
      </c>
      <c r="J100" s="57">
        <v>275.02999750773103</v>
      </c>
      <c r="K100" s="57">
        <v>489.50601677083324</v>
      </c>
      <c r="L100" s="57">
        <v>671.08333333333337</v>
      </c>
      <c r="M100" s="57">
        <v>144.47166666666666</v>
      </c>
      <c r="N100" s="57">
        <v>258.02083333333331</v>
      </c>
      <c r="O100" s="59">
        <v>336.38913249999996</v>
      </c>
      <c r="P100" s="59">
        <v>76.692517599166663</v>
      </c>
      <c r="Q100" s="57">
        <v>3336.12</v>
      </c>
      <c r="R100" s="4">
        <v>89.490833333333327</v>
      </c>
      <c r="S100" s="34">
        <v>393.76299882382892</v>
      </c>
      <c r="T100" s="57">
        <v>1654.0583333333334</v>
      </c>
      <c r="U100" s="57">
        <v>1357.4691666666665</v>
      </c>
      <c r="V100" s="57">
        <v>554.0333333333333</v>
      </c>
      <c r="W100" s="57">
        <v>553.43333333333328</v>
      </c>
      <c r="X100" s="57">
        <v>52.864166666666669</v>
      </c>
      <c r="Y100" s="57">
        <v>102.44666666666667</v>
      </c>
      <c r="Z100" s="4">
        <v>99.619726408251438</v>
      </c>
      <c r="AA100" s="38">
        <v>99.39347718626901</v>
      </c>
    </row>
    <row r="101" spans="1:27" x14ac:dyDescent="0.2">
      <c r="A101" s="1">
        <v>1999</v>
      </c>
      <c r="B101" s="57">
        <v>229.05833333333331</v>
      </c>
      <c r="C101" s="57">
        <v>113.53166666666668</v>
      </c>
      <c r="D101" s="57">
        <v>183.88749999999999</v>
      </c>
      <c r="E101" s="57">
        <v>248.41666666666666</v>
      </c>
      <c r="F101" s="57">
        <v>151.26333333333332</v>
      </c>
      <c r="G101" s="57">
        <v>90.216666666666683</v>
      </c>
      <c r="H101" s="57">
        <v>13.809166666666664</v>
      </c>
      <c r="I101" s="59">
        <v>83.139349872582017</v>
      </c>
      <c r="J101" s="57">
        <v>260.99916839599598</v>
      </c>
      <c r="K101" s="57">
        <v>373.20848430555549</v>
      </c>
      <c r="L101" s="57">
        <v>436</v>
      </c>
      <c r="M101" s="57">
        <v>117.1075</v>
      </c>
      <c r="N101" s="57">
        <v>276.33333333333331</v>
      </c>
      <c r="O101" s="59">
        <v>276.47130666666664</v>
      </c>
      <c r="P101" s="59">
        <v>72.150037648333338</v>
      </c>
      <c r="Q101" s="57">
        <v>3041.58</v>
      </c>
      <c r="R101" s="4">
        <v>80.868333333333325</v>
      </c>
      <c r="S101" s="34">
        <v>373.35674564779907</v>
      </c>
      <c r="T101" s="57">
        <v>1572.8608333333332</v>
      </c>
      <c r="U101" s="57">
        <v>1361.09</v>
      </c>
      <c r="V101" s="57">
        <v>540.36166666666668</v>
      </c>
      <c r="W101" s="57">
        <v>524.95249999999999</v>
      </c>
      <c r="X101" s="57">
        <v>50.261666666666663</v>
      </c>
      <c r="Y101" s="57">
        <v>107.63416666666667</v>
      </c>
      <c r="Z101" s="4">
        <v>99.279693208986245</v>
      </c>
      <c r="AA101" s="38">
        <v>97.482872552057401</v>
      </c>
    </row>
    <row r="102" spans="1:27" x14ac:dyDescent="0.2">
      <c r="A102" s="1">
        <v>2000</v>
      </c>
      <c r="B102" s="57">
        <v>191.96666666666701</v>
      </c>
      <c r="C102" s="57">
        <v>90.579166666666666</v>
      </c>
      <c r="D102" s="57">
        <v>187.6241666666667</v>
      </c>
      <c r="E102" s="57">
        <v>202.39583333333334</v>
      </c>
      <c r="F102" s="57">
        <v>147.13249999999999</v>
      </c>
      <c r="G102" s="57">
        <v>88.534166666666678</v>
      </c>
      <c r="H102" s="57">
        <v>18.029166666666665</v>
      </c>
      <c r="I102" s="59">
        <v>87.789125650919132</v>
      </c>
      <c r="J102" s="57">
        <v>261.84749857584598</v>
      </c>
      <c r="K102" s="57">
        <v>423.99833333333328</v>
      </c>
      <c r="L102" s="57">
        <v>310.25</v>
      </c>
      <c r="M102" s="57">
        <v>130.215</v>
      </c>
      <c r="N102" s="57">
        <v>277.4375</v>
      </c>
      <c r="O102" s="59">
        <v>280.97889329166668</v>
      </c>
      <c r="P102" s="59">
        <v>80.22482377</v>
      </c>
      <c r="Q102" s="57">
        <v>2976.2133333333336</v>
      </c>
      <c r="R102" s="4">
        <v>83.15666666666668</v>
      </c>
      <c r="S102" s="34">
        <v>341.98332782176442</v>
      </c>
      <c r="T102" s="57">
        <v>1813.4691666666668</v>
      </c>
      <c r="U102" s="57">
        <v>1549.1408333333331</v>
      </c>
      <c r="V102" s="57">
        <v>543.57083333333333</v>
      </c>
      <c r="W102" s="57">
        <v>499.91750000000002</v>
      </c>
      <c r="X102" s="57">
        <v>45.394166666666671</v>
      </c>
      <c r="Y102" s="57">
        <v>112.81333333333333</v>
      </c>
      <c r="Z102" s="4">
        <v>97.179488154701261</v>
      </c>
      <c r="AA102" s="38">
        <v>96.234861471412231</v>
      </c>
    </row>
    <row r="103" spans="1:27" x14ac:dyDescent="0.2">
      <c r="A103" s="1">
        <v>2001</v>
      </c>
      <c r="B103" s="57">
        <v>137.31166666666701</v>
      </c>
      <c r="C103" s="57">
        <v>106.87333333333335</v>
      </c>
      <c r="D103" s="57">
        <v>159.81416666666667</v>
      </c>
      <c r="E103" s="57">
        <v>172.83833333333334</v>
      </c>
      <c r="F103" s="57">
        <v>151.44833333333335</v>
      </c>
      <c r="G103" s="57">
        <v>89.640833333333333</v>
      </c>
      <c r="H103" s="57">
        <v>19.039166666666667</v>
      </c>
      <c r="I103" s="59">
        <v>96.540795689817415</v>
      </c>
      <c r="J103" s="57">
        <v>291.18000030517601</v>
      </c>
      <c r="K103" s="57">
        <v>583.24833333333333</v>
      </c>
      <c r="L103" s="57">
        <v>285.66666666666669</v>
      </c>
      <c r="M103" s="57">
        <v>105.8075</v>
      </c>
      <c r="N103" s="57">
        <v>329.35416666666669</v>
      </c>
      <c r="O103" s="59">
        <v>332.43175022499992</v>
      </c>
      <c r="P103" s="59">
        <v>84.600109400000008</v>
      </c>
      <c r="Q103" s="57">
        <v>3003.6917426931009</v>
      </c>
      <c r="R103" s="4">
        <v>74.689166666666665</v>
      </c>
      <c r="S103" s="34">
        <v>310.23661210468305</v>
      </c>
      <c r="T103" s="57">
        <v>1578.2883333333336</v>
      </c>
      <c r="U103" s="57">
        <v>1443.6341666666667</v>
      </c>
      <c r="V103" s="57">
        <v>448.44416666666672</v>
      </c>
      <c r="W103" s="57">
        <v>438.61166666666668</v>
      </c>
      <c r="X103" s="57">
        <v>47.615833333333335</v>
      </c>
      <c r="Y103" s="57">
        <v>88.576666666666668</v>
      </c>
      <c r="Z103" s="4">
        <v>94.319208890294078</v>
      </c>
      <c r="AA103" s="38">
        <v>92.626944572698662</v>
      </c>
    </row>
    <row r="104" spans="1:27" x14ac:dyDescent="0.2">
      <c r="A104" s="1">
        <v>2002</v>
      </c>
      <c r="B104" s="57">
        <v>135.66083333333302</v>
      </c>
      <c r="C104" s="57">
        <v>177.78583333333336</v>
      </c>
      <c r="D104" s="57">
        <v>150.6</v>
      </c>
      <c r="E104" s="57">
        <v>191.87333333333331</v>
      </c>
      <c r="F104" s="57">
        <v>175.77083333333334</v>
      </c>
      <c r="G104" s="57">
        <v>99.270833333333329</v>
      </c>
      <c r="H104" s="57">
        <v>15.182499999999999</v>
      </c>
      <c r="I104" s="59">
        <v>95.403771140631576</v>
      </c>
      <c r="J104" s="57">
        <v>330.34166463216098</v>
      </c>
      <c r="K104" s="57">
        <v>528.57583333333343</v>
      </c>
      <c r="L104" s="57">
        <v>390.25</v>
      </c>
      <c r="M104" s="57">
        <v>101.9225</v>
      </c>
      <c r="N104" s="57">
        <v>270.77777777777777</v>
      </c>
      <c r="O104" s="59">
        <v>565.65159745000005</v>
      </c>
      <c r="P104" s="59">
        <v>80.749039832500003</v>
      </c>
      <c r="Q104" s="57">
        <v>2744.4733434860227</v>
      </c>
      <c r="R104" s="4">
        <v>90.673333333333332</v>
      </c>
      <c r="S104" s="34">
        <v>323.42122399558559</v>
      </c>
      <c r="T104" s="57">
        <v>1559.4775</v>
      </c>
      <c r="U104" s="57">
        <v>1349.915</v>
      </c>
      <c r="V104" s="57">
        <v>406.05</v>
      </c>
      <c r="W104" s="57">
        <v>462.51916666666665</v>
      </c>
      <c r="X104" s="57">
        <v>45.268333333333338</v>
      </c>
      <c r="Y104" s="57">
        <v>77.875</v>
      </c>
      <c r="Z104" s="4">
        <v>93.139093669314889</v>
      </c>
      <c r="AA104" s="38">
        <v>91.545483549797893</v>
      </c>
    </row>
    <row r="105" spans="1:27" x14ac:dyDescent="0.2">
      <c r="A105" s="1">
        <v>2003</v>
      </c>
      <c r="B105" s="57">
        <v>141.53853333333299</v>
      </c>
      <c r="C105" s="57">
        <v>175.08750000000001</v>
      </c>
      <c r="D105" s="57">
        <v>151.66499999999999</v>
      </c>
      <c r="E105" s="57">
        <v>197.61666666666667</v>
      </c>
      <c r="F105" s="57">
        <v>177.4375</v>
      </c>
      <c r="G105" s="57">
        <v>105.37083333333335</v>
      </c>
      <c r="H105" s="57">
        <v>15.630833333333335</v>
      </c>
      <c r="I105" s="59">
        <v>89.735416666666666</v>
      </c>
      <c r="J105" s="57">
        <v>388.48449198405001</v>
      </c>
      <c r="K105" s="57">
        <v>374.78750000000002</v>
      </c>
      <c r="L105" s="57">
        <v>443.25</v>
      </c>
      <c r="M105" s="57">
        <v>139.91249999999999</v>
      </c>
      <c r="N105" s="57">
        <v>242.1875</v>
      </c>
      <c r="O105" s="59">
        <v>658.99134714166667</v>
      </c>
      <c r="P105" s="59">
        <v>68.302228598333329</v>
      </c>
      <c r="Q105" s="57">
        <v>2646.1022648049216</v>
      </c>
      <c r="R105" s="4">
        <v>122.48767499999998</v>
      </c>
      <c r="S105" s="34">
        <v>379.2276288554055</v>
      </c>
      <c r="T105" s="57">
        <v>1779.1458333333337</v>
      </c>
      <c r="U105" s="57">
        <v>1431.2933333333333</v>
      </c>
      <c r="V105" s="57">
        <v>489.49</v>
      </c>
      <c r="W105" s="57">
        <v>491.07499999999999</v>
      </c>
      <c r="X105" s="57">
        <v>51.503333333333337</v>
      </c>
      <c r="Y105" s="57">
        <v>82.77</v>
      </c>
      <c r="Z105" s="4">
        <v>100.12452569451351</v>
      </c>
      <c r="AA105" s="38">
        <v>96.305431475794038</v>
      </c>
    </row>
    <row r="106" spans="1:27" x14ac:dyDescent="0.2">
      <c r="A106" s="1">
        <v>2004</v>
      </c>
      <c r="B106" s="57">
        <v>177.39842266666702</v>
      </c>
      <c r="C106" s="57">
        <v>154.98500000000001</v>
      </c>
      <c r="D106" s="57">
        <v>168.56</v>
      </c>
      <c r="E106" s="57">
        <v>237.66666666666666</v>
      </c>
      <c r="F106" s="57">
        <v>186.5108333333333</v>
      </c>
      <c r="G106" s="57">
        <v>111.80416666666667</v>
      </c>
      <c r="H106" s="57">
        <v>15.799166666666666</v>
      </c>
      <c r="I106" s="59">
        <v>113.90708333333333</v>
      </c>
      <c r="J106" s="57">
        <v>459.88930765787802</v>
      </c>
      <c r="K106" s="57">
        <v>524.58333333333337</v>
      </c>
      <c r="L106" s="57">
        <v>471.33333333333331</v>
      </c>
      <c r="M106" s="57">
        <v>136.5733333333333</v>
      </c>
      <c r="N106" s="61">
        <v>293.39999999999998</v>
      </c>
      <c r="O106" s="59">
        <v>553.20075759999997</v>
      </c>
      <c r="P106" s="59">
        <v>67.125048613333334</v>
      </c>
      <c r="Q106" s="57">
        <v>2740.2150000000001</v>
      </c>
      <c r="R106" s="4">
        <v>148.32583333333332</v>
      </c>
      <c r="S106" s="34">
        <v>408.99665746526375</v>
      </c>
      <c r="T106" s="57">
        <v>2865.8841666666667</v>
      </c>
      <c r="U106" s="57">
        <v>1715.541666666667</v>
      </c>
      <c r="V106" s="57">
        <v>851.27416666666659</v>
      </c>
      <c r="W106" s="57">
        <v>669.04750000000001</v>
      </c>
      <c r="X106" s="57">
        <v>88.65583333333332</v>
      </c>
      <c r="Y106" s="57">
        <v>104.77583333333332</v>
      </c>
      <c r="Z106" s="4">
        <v>107.02991850909231</v>
      </c>
      <c r="AA106" s="38">
        <v>102.84704306735929</v>
      </c>
    </row>
    <row r="107" spans="1:27" x14ac:dyDescent="0.2">
      <c r="A107" s="1">
        <v>2005</v>
      </c>
      <c r="B107" s="57">
        <v>253.21714165000003</v>
      </c>
      <c r="C107" s="57">
        <v>153.81129256854254</v>
      </c>
      <c r="D107" s="57">
        <v>164.70388805240464</v>
      </c>
      <c r="E107" s="57">
        <v>286.27083333333331</v>
      </c>
      <c r="F107" s="57">
        <v>197.56670119675206</v>
      </c>
      <c r="G107" s="57">
        <v>98.672151750000012</v>
      </c>
      <c r="H107" s="57">
        <v>21.7925863</v>
      </c>
      <c r="I107" s="59">
        <v>118.72916666666667</v>
      </c>
      <c r="J107" s="57">
        <v>443.84772745768203</v>
      </c>
      <c r="K107" s="57">
        <v>602.84276953124993</v>
      </c>
      <c r="L107" s="57">
        <v>422.08333333333331</v>
      </c>
      <c r="M107" s="57">
        <v>121.69794806242237</v>
      </c>
      <c r="N107" s="61">
        <v>381.44</v>
      </c>
      <c r="O107" s="59">
        <v>530.6097921833333</v>
      </c>
      <c r="P107" s="59">
        <v>65.641069069166676</v>
      </c>
      <c r="Q107" s="57">
        <v>2789.6515466010587</v>
      </c>
      <c r="R107" s="4">
        <v>166.10515483333333</v>
      </c>
      <c r="S107" s="68">
        <v>404.98267517858994</v>
      </c>
      <c r="T107" s="57">
        <v>3678.8768333333337</v>
      </c>
      <c r="U107" s="57">
        <v>1898.3090833333333</v>
      </c>
      <c r="V107" s="57">
        <v>737.98422500000015</v>
      </c>
      <c r="W107" s="57">
        <v>733.8163333333332</v>
      </c>
      <c r="X107" s="57">
        <v>97.637341666666657</v>
      </c>
      <c r="Y107" s="57">
        <v>138.12965</v>
      </c>
      <c r="Z107" s="4">
        <v>107.02991850909231</v>
      </c>
      <c r="AA107" s="38">
        <v>106.08663829227612</v>
      </c>
    </row>
    <row r="108" spans="1:27" x14ac:dyDescent="0.2">
      <c r="A108" s="1">
        <v>2006</v>
      </c>
      <c r="B108" s="57">
        <v>252.21036518333301</v>
      </c>
      <c r="C108" s="57">
        <v>159.190223742863</v>
      </c>
      <c r="D108" s="57">
        <v>187.207711459157</v>
      </c>
      <c r="E108" s="62">
        <v>304.87638888888898</v>
      </c>
      <c r="F108" s="63">
        <v>216.81386862587351</v>
      </c>
      <c r="G108" s="57">
        <v>121.85101775</v>
      </c>
      <c r="H108" s="57">
        <v>32.587239068840603</v>
      </c>
      <c r="I108" s="59">
        <v>115.63541666666667</v>
      </c>
      <c r="J108" s="57">
        <v>403.59058333333297</v>
      </c>
      <c r="K108" s="57">
        <v>677.24399374999996</v>
      </c>
      <c r="L108" s="57">
        <v>478.35416666666703</v>
      </c>
      <c r="M108" s="57">
        <v>126.65541899999999</v>
      </c>
      <c r="N108" s="61">
        <v>384.88</v>
      </c>
      <c r="O108" s="59">
        <v>540.5843113756614</v>
      </c>
      <c r="P108" s="59">
        <v>68.930473029528017</v>
      </c>
      <c r="Q108" s="57">
        <v>2969.1955153326599</v>
      </c>
      <c r="R108" s="2">
        <v>231.2830098333333</v>
      </c>
      <c r="S108" s="64">
        <v>438.84259436581397</v>
      </c>
      <c r="T108" s="57">
        <v>6722.1345000000001</v>
      </c>
      <c r="U108" s="57">
        <v>2569.8987499999998</v>
      </c>
      <c r="V108" s="57">
        <v>878.08253333333391</v>
      </c>
      <c r="W108" s="57">
        <v>1155.92333333333</v>
      </c>
      <c r="X108" s="57">
        <v>128.97220833333299</v>
      </c>
      <c r="Y108" s="57">
        <v>327.52917500000001</v>
      </c>
      <c r="Z108" s="4">
        <v>108.74239720523778</v>
      </c>
      <c r="AA108" s="38">
        <v>108.77415242033351</v>
      </c>
    </row>
    <row r="109" spans="1:27" x14ac:dyDescent="0.2">
      <c r="A109" s="1">
        <v>2007</v>
      </c>
      <c r="B109" s="57">
        <v>272.36977790000003</v>
      </c>
      <c r="C109" s="57">
        <v>195.22691552794998</v>
      </c>
      <c r="D109" s="57">
        <v>203.61013232845701</v>
      </c>
      <c r="E109" s="62">
        <v>326.43194444444401</v>
      </c>
      <c r="F109" s="64">
        <v>300.36718601984182</v>
      </c>
      <c r="G109" s="57">
        <v>163.664914466667</v>
      </c>
      <c r="H109" s="57">
        <v>22.215220866666698</v>
      </c>
      <c r="I109" s="59">
        <v>118.03833333333334</v>
      </c>
      <c r="J109" s="57">
        <v>411.96086083333296</v>
      </c>
      <c r="K109" s="57">
        <v>675.81164166666701</v>
      </c>
      <c r="L109" s="57">
        <v>780.25</v>
      </c>
      <c r="M109" s="57">
        <v>139.515702333333</v>
      </c>
      <c r="N109" s="61">
        <v>333.33</v>
      </c>
      <c r="O109" s="59">
        <v>764.86795912307582</v>
      </c>
      <c r="P109" s="59">
        <v>72.137433149601065</v>
      </c>
      <c r="Q109" s="57">
        <v>3315.05666666667</v>
      </c>
      <c r="R109" s="2">
        <v>248.03444746666665</v>
      </c>
      <c r="S109" s="68">
        <v>581.73069099491465</v>
      </c>
      <c r="T109" s="57">
        <v>7118.2259999999997</v>
      </c>
      <c r="U109" s="57">
        <v>2638.17916666667</v>
      </c>
      <c r="V109" s="57">
        <v>1453.68345</v>
      </c>
      <c r="W109" s="57">
        <v>1339.1975</v>
      </c>
      <c r="X109" s="57">
        <v>257.99854166666699</v>
      </c>
      <c r="Y109" s="57">
        <v>324.23575833333297</v>
      </c>
      <c r="Z109" s="4">
        <v>113.85328987388397</v>
      </c>
      <c r="AA109" s="38">
        <v>115.43122566471271</v>
      </c>
    </row>
    <row r="110" spans="1:27" x14ac:dyDescent="0.2">
      <c r="A110" s="13">
        <v>2008</v>
      </c>
      <c r="B110" s="57">
        <v>308.15994641666703</v>
      </c>
      <c r="C110" s="57">
        <v>257.71163235294102</v>
      </c>
      <c r="D110" s="57">
        <v>242.04735877443201</v>
      </c>
      <c r="E110" s="62">
        <v>650.1875</v>
      </c>
      <c r="F110" s="65">
        <v>454.5853109793747</v>
      </c>
      <c r="G110" s="57">
        <v>223.116827733333</v>
      </c>
      <c r="H110" s="57">
        <v>28.213624450000001</v>
      </c>
      <c r="I110" s="59">
        <v>121.10347222222225</v>
      </c>
      <c r="J110" s="57">
        <v>458.50681281250002</v>
      </c>
      <c r="K110" s="57">
        <v>844.21254583333405</v>
      </c>
      <c r="L110" s="57">
        <v>948.54166666666697</v>
      </c>
      <c r="M110" s="57">
        <v>157.39062131745999</v>
      </c>
      <c r="N110" s="61">
        <v>474.17</v>
      </c>
      <c r="O110" s="59">
        <v>709.20833435185193</v>
      </c>
      <c r="P110" s="59">
        <v>64.108072351074625</v>
      </c>
      <c r="Q110" s="57">
        <v>3588.7408333333301</v>
      </c>
      <c r="R110" s="14">
        <v>284.08365883333335</v>
      </c>
      <c r="S110" s="68">
        <v>511.7250481226659</v>
      </c>
      <c r="T110" s="57">
        <v>6955.8798333333298</v>
      </c>
      <c r="U110" s="57">
        <v>2572.7891666666701</v>
      </c>
      <c r="V110" s="57">
        <v>1851.00910833333</v>
      </c>
      <c r="W110" s="57">
        <v>1499.65333333333</v>
      </c>
      <c r="X110" s="57">
        <v>209.066341666667</v>
      </c>
      <c r="Y110" s="57">
        <v>187.47086666666701</v>
      </c>
      <c r="Z110" s="4">
        <v>121.48146029543418</v>
      </c>
      <c r="AA110" s="38">
        <v>124.3872904807407</v>
      </c>
    </row>
    <row r="111" spans="1:27" x14ac:dyDescent="0.2">
      <c r="A111" s="13">
        <v>2009</v>
      </c>
      <c r="B111" s="57">
        <v>317.11428612416699</v>
      </c>
      <c r="C111" s="57">
        <v>288.87503296666699</v>
      </c>
      <c r="D111" s="57">
        <v>272.40132994985402</v>
      </c>
      <c r="E111" s="62">
        <v>554.993055555556</v>
      </c>
      <c r="F111" s="57">
        <v>300.52324368199999</v>
      </c>
      <c r="G111" s="57">
        <v>165.509633333333</v>
      </c>
      <c r="H111" s="57">
        <v>40.002829899999995</v>
      </c>
      <c r="I111" s="59">
        <v>119.62291666666665</v>
      </c>
      <c r="J111" s="57">
        <v>427.64963604166695</v>
      </c>
      <c r="K111" s="57">
        <v>847.14064973958398</v>
      </c>
      <c r="L111" s="57">
        <v>682.83333333333303</v>
      </c>
      <c r="M111" s="57">
        <v>138.20211625000002</v>
      </c>
      <c r="N111" s="61">
        <v>568.75</v>
      </c>
      <c r="O111" s="59">
        <v>611.36014476190473</v>
      </c>
      <c r="P111" s="59">
        <v>44.870213411108729</v>
      </c>
      <c r="Q111" s="57">
        <v>4235.19861111111</v>
      </c>
      <c r="R111" s="4">
        <v>214.638128833</v>
      </c>
      <c r="S111" s="68">
        <v>436.72731384727371</v>
      </c>
      <c r="T111" s="57">
        <v>5149.7385833333301</v>
      </c>
      <c r="U111" s="57">
        <v>1664.8295000000001</v>
      </c>
      <c r="V111" s="57">
        <v>1357.38769166667</v>
      </c>
      <c r="W111" s="57">
        <v>1464.3533333333301</v>
      </c>
      <c r="X111" s="57">
        <v>171.92665</v>
      </c>
      <c r="Y111" s="57">
        <v>165.511441666667</v>
      </c>
      <c r="Z111" s="4">
        <v>114.63762862089791</v>
      </c>
      <c r="AA111" s="38">
        <v>116.68000284371729</v>
      </c>
    </row>
    <row r="112" spans="1:27" x14ac:dyDescent="0.2">
      <c r="A112" s="13">
        <v>2010</v>
      </c>
      <c r="B112" s="57">
        <v>432.00998646666699</v>
      </c>
      <c r="C112" s="57">
        <v>313.30038538333298</v>
      </c>
      <c r="D112" s="57">
        <v>288.49352675938701</v>
      </c>
      <c r="E112" s="62">
        <v>488.90694444444398</v>
      </c>
      <c r="F112" s="57">
        <v>312.39123172970301</v>
      </c>
      <c r="G112" s="57">
        <v>185.91420833333299</v>
      </c>
      <c r="H112" s="57">
        <v>46.934689633333299</v>
      </c>
      <c r="I112" s="59">
        <v>152.47455808080807</v>
      </c>
      <c r="J112" s="57">
        <v>531.43171406666704</v>
      </c>
      <c r="K112" s="57">
        <v>868.32060132812501</v>
      </c>
      <c r="L112" s="57">
        <v>900.83333333333405</v>
      </c>
      <c r="M112" s="57">
        <v>228.33804789714299</v>
      </c>
      <c r="N112" s="61">
        <v>863.13</v>
      </c>
      <c r="O112" s="59">
        <v>820.12338243055547</v>
      </c>
      <c r="P112" s="59">
        <v>71.954947375721204</v>
      </c>
      <c r="Q112" s="57">
        <v>4333.2250000000004</v>
      </c>
      <c r="R112" s="4">
        <v>386.61686066700003</v>
      </c>
      <c r="S112" s="68">
        <v>515.14566865961172</v>
      </c>
      <c r="T112" s="57">
        <v>7534.7795833333303</v>
      </c>
      <c r="U112" s="57">
        <v>2173.1170000000002</v>
      </c>
      <c r="V112" s="57">
        <v>2040.5623250000001</v>
      </c>
      <c r="W112" s="57">
        <v>2015.2958333333299</v>
      </c>
      <c r="X112" s="57">
        <v>214.84492500000002</v>
      </c>
      <c r="Y112" s="57">
        <v>216.07432499999999</v>
      </c>
      <c r="Z112" s="4">
        <v>117.52112164067069</v>
      </c>
      <c r="AA112" s="38">
        <v>120.95941633924667</v>
      </c>
    </row>
    <row r="113" spans="1:27" x14ac:dyDescent="0.2">
      <c r="A113" s="13">
        <v>2011</v>
      </c>
      <c r="B113" s="57">
        <v>597.61369213333296</v>
      </c>
      <c r="C113" s="57">
        <v>298.00767131666703</v>
      </c>
      <c r="D113" s="57">
        <v>292.05488561943997</v>
      </c>
      <c r="E113" s="62">
        <v>543.02916666666704</v>
      </c>
      <c r="F113" s="62">
        <v>439.63916917011801</v>
      </c>
      <c r="G113" s="57">
        <v>291.684073333333</v>
      </c>
      <c r="H113" s="57">
        <v>57.316445633333302</v>
      </c>
      <c r="I113" s="59">
        <v>183.17834919458562</v>
      </c>
      <c r="J113" s="57">
        <v>663.072686097222</v>
      </c>
      <c r="K113" s="57">
        <v>967.99467473958305</v>
      </c>
      <c r="L113" s="57">
        <v>1125.4166666666699</v>
      </c>
      <c r="M113" s="57">
        <v>332.85061872638903</v>
      </c>
      <c r="N113" s="61">
        <v>638.33000000000004</v>
      </c>
      <c r="O113" s="59">
        <v>1200.15599196946</v>
      </c>
      <c r="P113" s="59">
        <v>82.04366582491582</v>
      </c>
      <c r="Q113" s="57">
        <v>4485.0506944444396</v>
      </c>
      <c r="R113" s="4">
        <v>516.96501816667001</v>
      </c>
      <c r="S113" s="68">
        <v>547.33209482467987</v>
      </c>
      <c r="T113" s="57">
        <v>8828.1875</v>
      </c>
      <c r="U113" s="57">
        <v>2401.38666666667</v>
      </c>
      <c r="V113" s="57">
        <v>2605.3674999999998</v>
      </c>
      <c r="W113" s="57">
        <v>3522.4116666666705</v>
      </c>
      <c r="X113" s="57">
        <v>240.081208333333</v>
      </c>
      <c r="Y113" s="57">
        <v>219.390041666667</v>
      </c>
      <c r="Z113" s="4">
        <v>127.20875263884881</v>
      </c>
      <c r="AA113" s="38">
        <v>134.23901116868927</v>
      </c>
    </row>
    <row r="114" spans="1:27" s="18" customFormat="1" x14ac:dyDescent="0.2">
      <c r="A114" s="1">
        <v>2012</v>
      </c>
      <c r="B114" s="57">
        <v>411.09570561702895</v>
      </c>
      <c r="C114" s="57">
        <v>239.18690530302999</v>
      </c>
      <c r="D114" s="57">
        <v>289.77862484757401</v>
      </c>
      <c r="E114" s="62">
        <v>562.98333333333301</v>
      </c>
      <c r="F114" s="62">
        <v>384.81326530612233</v>
      </c>
      <c r="G114" s="57">
        <v>298.41696413768102</v>
      </c>
      <c r="H114" s="57">
        <v>47.494541420662202</v>
      </c>
      <c r="I114" s="59">
        <v>187.94290341301212</v>
      </c>
      <c r="J114" s="57">
        <v>609.11359376623398</v>
      </c>
      <c r="K114" s="57">
        <v>983.98391093750001</v>
      </c>
      <c r="L114" s="57">
        <v>999.33333333333405</v>
      </c>
      <c r="M114" s="57">
        <v>196.711645441667</v>
      </c>
      <c r="N114" s="66" t="s">
        <v>33</v>
      </c>
      <c r="O114" s="67">
        <v>1208.3138651510296</v>
      </c>
      <c r="P114" s="59">
        <v>83.163690476190482</v>
      </c>
      <c r="Q114" s="57">
        <v>4302.3534722222203</v>
      </c>
      <c r="R114" s="41">
        <v>337.726073517126</v>
      </c>
      <c r="S114" s="68">
        <v>513.41436265718096</v>
      </c>
      <c r="T114" s="57">
        <v>7962.3470628192699</v>
      </c>
      <c r="U114" s="57">
        <v>2023.28319284294</v>
      </c>
      <c r="V114" s="57">
        <v>2112.5994409731497</v>
      </c>
      <c r="W114" s="57">
        <v>3113.7408333333301</v>
      </c>
      <c r="X114" s="57">
        <v>206.46382656781898</v>
      </c>
      <c r="Y114" s="57">
        <v>195.04135082559802</v>
      </c>
      <c r="Z114" s="18">
        <v>130.15</v>
      </c>
      <c r="AA114" s="38">
        <v>133.28693558185179</v>
      </c>
    </row>
    <row r="115" spans="1:27" s="18" customFormat="1" x14ac:dyDescent="0.2">
      <c r="A115" s="1">
        <v>2013</v>
      </c>
      <c r="B115" s="57">
        <v>307.59897956786898</v>
      </c>
      <c r="C115" s="57">
        <v>243.88466720779198</v>
      </c>
      <c r="D115" s="57">
        <v>286.19950838773298</v>
      </c>
      <c r="E115" s="62">
        <v>505.89166666666699</v>
      </c>
      <c r="F115" s="62">
        <v>344.56595744680845</v>
      </c>
      <c r="G115" s="57">
        <v>259.38922323787898</v>
      </c>
      <c r="H115" s="57">
        <v>39.0044706932674</v>
      </c>
      <c r="I115" s="59">
        <v>183.58849872953132</v>
      </c>
      <c r="J115" s="64">
        <v>517.32068088474</v>
      </c>
      <c r="K115" s="57">
        <v>924.07451067708303</v>
      </c>
      <c r="L115" s="57">
        <v>856.89583333333405</v>
      </c>
      <c r="M115" s="57">
        <v>199.26963095416701</v>
      </c>
      <c r="N115" s="66" t="s">
        <v>34</v>
      </c>
      <c r="O115" s="59">
        <v>1118.3959126253101</v>
      </c>
      <c r="P115" s="59">
        <v>94.712400793650815</v>
      </c>
      <c r="Q115" s="57">
        <v>4588.8194444444398</v>
      </c>
      <c r="R115" s="41">
        <v>279.45475722546399</v>
      </c>
      <c r="S115" s="64">
        <v>528.32495006699662</v>
      </c>
      <c r="T115" s="57">
        <v>7332.1004774844696</v>
      </c>
      <c r="U115" s="57">
        <v>1846.66896845003</v>
      </c>
      <c r="V115" s="57">
        <v>2228.2796636591102</v>
      </c>
      <c r="W115" s="57">
        <v>2384.9686117384999</v>
      </c>
      <c r="X115" s="57">
        <v>213.97900585435099</v>
      </c>
      <c r="Y115" s="57">
        <v>191.02564703714199</v>
      </c>
      <c r="Z115" s="18">
        <v>128.29</v>
      </c>
      <c r="AA115" s="38">
        <v>132.71924015680082</v>
      </c>
    </row>
    <row r="116" spans="1:27" x14ac:dyDescent="0.2">
      <c r="A116" s="1">
        <v>2014</v>
      </c>
      <c r="B116" s="57">
        <v>442.3790492</v>
      </c>
      <c r="C116" s="57">
        <v>306.22399999999999</v>
      </c>
      <c r="D116" s="57">
        <v>272.04779190616802</v>
      </c>
      <c r="E116" s="57">
        <v>422.83333333333297</v>
      </c>
      <c r="F116" s="57">
        <v>321.51857142857142</v>
      </c>
      <c r="G116" s="57">
        <v>192.881219533333</v>
      </c>
      <c r="H116" s="57">
        <v>37.4987490166667</v>
      </c>
      <c r="I116" s="59">
        <v>224.0584337160424</v>
      </c>
      <c r="J116" s="57">
        <v>638.95876666666697</v>
      </c>
      <c r="K116" s="57">
        <v>927.78906572916594</v>
      </c>
      <c r="L116" s="57">
        <v>821.4375</v>
      </c>
      <c r="M116" s="57">
        <v>183.196573266667</v>
      </c>
      <c r="N116" s="52">
        <v>635.34716447696667</v>
      </c>
      <c r="O116" s="55">
        <v>1034.6162768575039</v>
      </c>
      <c r="P116" s="83">
        <v>110.29344833592545</v>
      </c>
      <c r="Q116" s="57">
        <v>4990.7722222222201</v>
      </c>
      <c r="R116" s="57">
        <v>195.14816379961172</v>
      </c>
      <c r="S116" s="68">
        <v>578.51662531844318</v>
      </c>
      <c r="T116" s="57">
        <v>6863.3975</v>
      </c>
      <c r="U116" s="57">
        <v>1867.42</v>
      </c>
      <c r="V116" s="57">
        <v>2189.8871666666701</v>
      </c>
      <c r="W116" s="57">
        <v>1907.1416666666701</v>
      </c>
      <c r="X116" s="57">
        <v>209.54583333333298</v>
      </c>
      <c r="Y116" s="57">
        <v>216.09708333333302</v>
      </c>
      <c r="Z116" s="86">
        <v>126.536931949669</v>
      </c>
      <c r="AA116" s="38">
        <v>130.66552268482172</v>
      </c>
    </row>
    <row r="117" spans="1:27" x14ac:dyDescent="0.2">
      <c r="A117" s="1">
        <v>2015</v>
      </c>
      <c r="B117" s="57">
        <v>352.60692280000001</v>
      </c>
      <c r="C117" s="57">
        <v>313.50458333333302</v>
      </c>
      <c r="D117" s="57">
        <v>270.727969361269</v>
      </c>
      <c r="E117" s="57">
        <v>386</v>
      </c>
      <c r="F117" s="57">
        <v>254.78960000000006</v>
      </c>
      <c r="G117" s="57">
        <v>169.75022306666699</v>
      </c>
      <c r="H117" s="57">
        <v>29.626418433333303</v>
      </c>
      <c r="I117" s="59">
        <v>200.49437111801242</v>
      </c>
      <c r="J117" s="57">
        <v>522.04050208333297</v>
      </c>
      <c r="K117" s="57">
        <v>956.91416276041593</v>
      </c>
      <c r="L117" s="57">
        <v>622.66666666666697</v>
      </c>
      <c r="M117" s="57">
        <v>155.24199166666699</v>
      </c>
      <c r="N117" s="52">
        <v>732.43909030434077</v>
      </c>
      <c r="O117" s="53">
        <v>929.86540308858503</v>
      </c>
      <c r="P117" s="83">
        <v>86.47454906204905</v>
      </c>
      <c r="Q117" s="57">
        <v>4908.2951388888896</v>
      </c>
      <c r="R117" s="57">
        <v>157.13153015965347</v>
      </c>
      <c r="S117" s="68">
        <v>499.56918822402196</v>
      </c>
      <c r="T117" s="57">
        <v>5510.4566666666697</v>
      </c>
      <c r="U117" s="57">
        <v>1664.6808333333299</v>
      </c>
      <c r="V117" s="57">
        <v>1606.6631666666701</v>
      </c>
      <c r="W117" s="57">
        <v>1572.06666666667</v>
      </c>
      <c r="X117" s="57">
        <v>178.781916666667</v>
      </c>
      <c r="Y117" s="57">
        <v>193.16783333333302</v>
      </c>
      <c r="Z117" s="86">
        <v>114.40406162944787</v>
      </c>
      <c r="AA117" s="38">
        <v>118.08314030326375</v>
      </c>
    </row>
    <row r="118" spans="1:27" x14ac:dyDescent="0.2">
      <c r="A118" s="1">
        <v>2016</v>
      </c>
      <c r="B118" s="57">
        <v>361.10757008333303</v>
      </c>
      <c r="C118" s="57">
        <v>289.07616666666695</v>
      </c>
      <c r="D118" s="57">
        <v>264.079876448508</v>
      </c>
      <c r="E118" s="57">
        <v>396.16666666666703</v>
      </c>
      <c r="F118" s="57">
        <v>236.03622222222225</v>
      </c>
      <c r="G118" s="57">
        <v>159.16088719999999</v>
      </c>
      <c r="H118" s="57">
        <v>39.806251283333296</v>
      </c>
      <c r="I118" s="59">
        <v>178.20826275174102</v>
      </c>
      <c r="J118" s="57">
        <v>469.42285833333301</v>
      </c>
      <c r="K118" s="57">
        <v>1001.3797406250001</v>
      </c>
      <c r="L118" s="57">
        <v>700.1875</v>
      </c>
      <c r="M118" s="57">
        <v>163.61219893333302</v>
      </c>
      <c r="N118" s="75">
        <v>784.16700000000003</v>
      </c>
      <c r="O118" s="59">
        <v>1017.14146535259</v>
      </c>
      <c r="P118" s="83">
        <v>74.078446342305043</v>
      </c>
      <c r="Q118" s="57">
        <v>4806.1798611111099</v>
      </c>
      <c r="R118" s="57">
        <v>160.51819388417698</v>
      </c>
      <c r="S118" s="68">
        <v>447.29</v>
      </c>
      <c r="T118" s="57">
        <v>4867.8975</v>
      </c>
      <c r="U118" s="57">
        <v>1604.18166666667</v>
      </c>
      <c r="V118" s="57">
        <v>1793.3761666666701</v>
      </c>
      <c r="W118" s="57">
        <v>1714.6750000000002</v>
      </c>
      <c r="X118" s="57">
        <v>186.665333333333</v>
      </c>
      <c r="Y118" s="57">
        <v>208.9975</v>
      </c>
      <c r="Z118" s="86">
        <v>109.920341739055</v>
      </c>
      <c r="AA118" s="38">
        <v>113.40542435539405</v>
      </c>
    </row>
    <row r="119" spans="1:27" x14ac:dyDescent="0.2">
      <c r="A119" s="44">
        <v>2017</v>
      </c>
      <c r="B119" s="28">
        <v>332.320744433333</v>
      </c>
      <c r="C119" s="28">
        <v>202.94108333333301</v>
      </c>
      <c r="D119" s="69">
        <v>314.84792425182098</v>
      </c>
      <c r="E119" s="69">
        <v>398.91666666666703</v>
      </c>
      <c r="F119" s="73">
        <v>275.92079999999999</v>
      </c>
      <c r="G119" s="69">
        <v>154.531538466667</v>
      </c>
      <c r="H119" s="69">
        <v>35.312500849999999</v>
      </c>
      <c r="I119" s="28">
        <v>191.51</v>
      </c>
      <c r="J119" s="69">
        <v>541.94936250000001</v>
      </c>
      <c r="K119" s="69">
        <v>1075.8821177499999</v>
      </c>
      <c r="L119" s="74">
        <v>714.66</v>
      </c>
      <c r="M119" s="69">
        <v>184.29888326666699</v>
      </c>
      <c r="N119" s="75">
        <v>672.5</v>
      </c>
      <c r="O119" s="28">
        <v>1089.2082348690301</v>
      </c>
      <c r="P119" s="84">
        <v>67.89122239475499</v>
      </c>
      <c r="Q119" s="69">
        <v>4679.34375</v>
      </c>
      <c r="R119" s="69">
        <v>199.544166666667</v>
      </c>
      <c r="S119" s="73">
        <v>431.16</v>
      </c>
      <c r="T119" s="69">
        <v>6169.94</v>
      </c>
      <c r="U119" s="69">
        <v>1967.6541666666701</v>
      </c>
      <c r="V119" s="69">
        <v>2006.11691666667</v>
      </c>
      <c r="W119" s="69">
        <v>1706.61666666667</v>
      </c>
      <c r="X119" s="69">
        <v>231.4665</v>
      </c>
      <c r="Y119" s="69">
        <v>289.08666666666699</v>
      </c>
      <c r="Z119" s="86">
        <v>113.72278786416005</v>
      </c>
      <c r="AA119" s="38">
        <v>117.32842904755331</v>
      </c>
    </row>
    <row r="120" spans="1:27" x14ac:dyDescent="0.2">
      <c r="A120" s="44">
        <v>2018</v>
      </c>
      <c r="B120" s="28">
        <v>292.59716639999999</v>
      </c>
      <c r="C120" s="28">
        <v>229.376833333333</v>
      </c>
      <c r="D120" s="70">
        <v>284.86037765089401</v>
      </c>
      <c r="E120" s="70">
        <v>420.66666666666703</v>
      </c>
      <c r="F120" s="73">
        <v>269.02600000000001</v>
      </c>
      <c r="G120" s="70">
        <v>164.41454680000001</v>
      </c>
      <c r="H120" s="70">
        <v>27.561424366666699</v>
      </c>
      <c r="I120" s="71">
        <v>183.56</v>
      </c>
      <c r="J120" s="70">
        <v>587.407733333333</v>
      </c>
      <c r="K120" s="79">
        <v>1149.4948999999999</v>
      </c>
      <c r="L120" s="74">
        <v>607.84</v>
      </c>
      <c r="M120" s="70">
        <v>201.4581756</v>
      </c>
      <c r="N120" s="81">
        <v>797.5</v>
      </c>
      <c r="O120" s="28">
        <v>1519.18425391601</v>
      </c>
      <c r="P120" s="84">
        <v>58.412533921815964</v>
      </c>
      <c r="Q120" s="70">
        <v>4859.54054040756</v>
      </c>
      <c r="R120" s="70">
        <v>156.5325</v>
      </c>
      <c r="S120" s="73">
        <v>431.04</v>
      </c>
      <c r="T120" s="70">
        <v>6529.7983333333304</v>
      </c>
      <c r="U120" s="70">
        <v>2108.4749999999999</v>
      </c>
      <c r="V120" s="70">
        <v>2014.52058333333</v>
      </c>
      <c r="W120" s="70">
        <v>1571.375</v>
      </c>
      <c r="X120" s="28">
        <v>224.04349999999999</v>
      </c>
      <c r="Y120" s="70">
        <v>292.23791666666699</v>
      </c>
      <c r="Z120" s="86">
        <v>119.06864563506507</v>
      </c>
      <c r="AA120" s="38">
        <v>122.43507910441868</v>
      </c>
    </row>
    <row r="121" spans="1:27" x14ac:dyDescent="0.2">
      <c r="A121" s="44">
        <v>2019</v>
      </c>
      <c r="B121" s="28">
        <v>287.97665031666702</v>
      </c>
      <c r="C121" s="28">
        <v>234.08216666666698</v>
      </c>
      <c r="D121" s="70">
        <v>256.28137831708602</v>
      </c>
      <c r="E121" s="70">
        <v>418</v>
      </c>
      <c r="F121" s="78">
        <v>258.47057497082847</v>
      </c>
      <c r="G121" s="79">
        <v>170.07008806666701</v>
      </c>
      <c r="H121" s="79">
        <v>28.002348366666702</v>
      </c>
      <c r="I121" s="79">
        <v>209.69704694460131</v>
      </c>
      <c r="J121" s="78">
        <v>588.11874608974244</v>
      </c>
      <c r="K121" s="79">
        <v>1140.546378125</v>
      </c>
      <c r="L121" s="80">
        <v>601.36666666666702</v>
      </c>
      <c r="M121" s="79">
        <v>171.69396841666699</v>
      </c>
      <c r="N121" s="82">
        <v>806.66666666666663</v>
      </c>
      <c r="O121" s="79">
        <v>1393.3735029033512</v>
      </c>
      <c r="P121" s="84">
        <v>39.244042397660813</v>
      </c>
      <c r="Q121" s="79">
        <v>4578.6465277777797</v>
      </c>
      <c r="R121" s="79">
        <v>164.039166666667</v>
      </c>
      <c r="S121" s="85">
        <v>418.81922151916001</v>
      </c>
      <c r="T121" s="79">
        <v>6010.1450000000004</v>
      </c>
      <c r="U121" s="79">
        <v>1794.48833333333</v>
      </c>
      <c r="V121" s="79">
        <v>1866.1156666666698</v>
      </c>
      <c r="W121" s="28">
        <v>1621.7583333333303</v>
      </c>
      <c r="X121" s="28">
        <v>199.65074999999999</v>
      </c>
      <c r="Y121" s="28">
        <v>255.041</v>
      </c>
      <c r="Z121" s="86">
        <v>116.2861821168807</v>
      </c>
      <c r="AA121" s="71">
        <v>119.57394686312158</v>
      </c>
    </row>
    <row r="122" spans="1:27" x14ac:dyDescent="0.2">
      <c r="A122" s="1">
        <v>2020</v>
      </c>
      <c r="B122" s="28">
        <v>332.36299965000001</v>
      </c>
      <c r="C122" s="28">
        <v>236.986416666667</v>
      </c>
      <c r="D122" s="70">
        <v>269.99461596663303</v>
      </c>
      <c r="E122" s="70">
        <v>496.75</v>
      </c>
      <c r="F122" s="78">
        <v>271.69428588098015</v>
      </c>
      <c r="G122" s="79">
        <v>165.466000466667</v>
      </c>
      <c r="H122" s="79">
        <v>28.312832350000001</v>
      </c>
      <c r="I122" s="79">
        <v>200.43543940962419</v>
      </c>
      <c r="J122" s="78">
        <v>589.75380978137775</v>
      </c>
      <c r="K122" s="79">
        <v>1216.3301906249999</v>
      </c>
      <c r="L122" s="80">
        <v>751.766157621248</v>
      </c>
      <c r="M122" s="79">
        <v>158.58382815000002</v>
      </c>
      <c r="N122" s="78">
        <v>847.5</v>
      </c>
      <c r="O122" s="79">
        <v>869.61989553643889</v>
      </c>
      <c r="P122" s="84">
        <v>32.559179197994986</v>
      </c>
      <c r="Q122" s="79">
        <v>4332.1555555555497</v>
      </c>
      <c r="R122" s="79">
        <v>172.80249999999998</v>
      </c>
      <c r="S122" s="85">
        <v>421.11800802834961</v>
      </c>
      <c r="T122" s="79">
        <v>6173.7708333333303</v>
      </c>
      <c r="U122" s="79">
        <v>1703.9866666666701</v>
      </c>
      <c r="V122" s="79">
        <v>1712.4599166666699</v>
      </c>
      <c r="W122" s="28">
        <v>2053.6583333333301</v>
      </c>
      <c r="X122" s="28">
        <v>182.48808333333301</v>
      </c>
      <c r="Y122" s="28">
        <v>226.644916666667</v>
      </c>
      <c r="Z122" s="86">
        <v>115.7151470080411</v>
      </c>
      <c r="AA122" s="71">
        <v>118.98676685154692</v>
      </c>
    </row>
    <row r="123" spans="1:27" x14ac:dyDescent="0.2">
      <c r="B123"/>
      <c r="C123"/>
      <c r="Q123" s="3"/>
      <c r="S123" s="33"/>
      <c r="W123"/>
      <c r="X123"/>
      <c r="Y123"/>
    </row>
    <row r="124" spans="1:27" x14ac:dyDescent="0.2">
      <c r="B124" s="29" t="s">
        <v>37</v>
      </c>
      <c r="Q124" s="3"/>
      <c r="S124" s="33"/>
      <c r="W124"/>
      <c r="X124"/>
      <c r="Y124"/>
    </row>
    <row r="125" spans="1:27" x14ac:dyDescent="0.2">
      <c r="B125" s="2" t="s">
        <v>36</v>
      </c>
      <c r="C125" s="4" t="s">
        <v>64</v>
      </c>
      <c r="P125" s="32"/>
      <c r="S125" s="33"/>
      <c r="W125"/>
      <c r="X125"/>
      <c r="Y125"/>
    </row>
    <row r="126" spans="1:27" x14ac:dyDescent="0.2">
      <c r="B126" s="72"/>
      <c r="C126" s="31" t="s">
        <v>58</v>
      </c>
      <c r="P126" s="35"/>
      <c r="S126" s="33"/>
      <c r="W126"/>
      <c r="X126"/>
      <c r="Y126"/>
    </row>
    <row r="127" spans="1:27" x14ac:dyDescent="0.2">
      <c r="B127" s="51"/>
      <c r="C127" s="4" t="s">
        <v>35</v>
      </c>
      <c r="P127" s="76"/>
      <c r="S127" s="33"/>
      <c r="W127"/>
      <c r="X127"/>
      <c r="Y127"/>
    </row>
    <row r="128" spans="1:27" x14ac:dyDescent="0.2">
      <c r="B128" s="50"/>
      <c r="C128" s="29" t="s">
        <v>59</v>
      </c>
      <c r="P128" s="35"/>
      <c r="S128" s="33"/>
      <c r="W128"/>
      <c r="X128"/>
      <c r="Y128"/>
    </row>
    <row r="129" spans="1:25" x14ac:dyDescent="0.2">
      <c r="B129" s="54"/>
      <c r="C129" s="29" t="s">
        <v>60</v>
      </c>
      <c r="P129" s="21"/>
      <c r="S129" s="33"/>
      <c r="W129"/>
      <c r="X129"/>
      <c r="Y129"/>
    </row>
    <row r="130" spans="1:25" x14ac:dyDescent="0.2">
      <c r="A130" s="1" t="s">
        <v>44</v>
      </c>
      <c r="P130" s="21"/>
      <c r="S130" s="33"/>
      <c r="W130"/>
      <c r="X130"/>
      <c r="Y130"/>
    </row>
    <row r="131" spans="1:25" x14ac:dyDescent="0.2">
      <c r="C131" s="4"/>
      <c r="D131" s="49" t="s">
        <v>43</v>
      </c>
      <c r="N131" s="3"/>
      <c r="S131" s="33"/>
      <c r="W131"/>
      <c r="X131"/>
      <c r="Y131"/>
    </row>
    <row r="132" spans="1:25" x14ac:dyDescent="0.2">
      <c r="B132" s="2" t="s">
        <v>39</v>
      </c>
      <c r="C132" s="29" t="s">
        <v>45</v>
      </c>
      <c r="D132" s="49" t="s">
        <v>55</v>
      </c>
      <c r="S132" s="33"/>
      <c r="W132"/>
      <c r="X132"/>
      <c r="Y132"/>
    </row>
    <row r="133" spans="1:25" x14ac:dyDescent="0.2">
      <c r="B133" s="32" t="s">
        <v>38</v>
      </c>
      <c r="C133" s="24" t="s">
        <v>46</v>
      </c>
      <c r="D133" s="29"/>
      <c r="S133" s="33"/>
      <c r="W133"/>
      <c r="X133"/>
      <c r="Y133"/>
    </row>
    <row r="134" spans="1:25" x14ac:dyDescent="0.2">
      <c r="B134" s="33" t="s">
        <v>40</v>
      </c>
      <c r="C134" s="29" t="s">
        <v>56</v>
      </c>
      <c r="G134" s="10"/>
      <c r="S134" s="33"/>
      <c r="W134"/>
      <c r="X134"/>
      <c r="Y134"/>
    </row>
    <row r="135" spans="1:25" x14ac:dyDescent="0.2">
      <c r="B135" s="42" t="s">
        <v>47</v>
      </c>
      <c r="C135" s="29" t="s">
        <v>48</v>
      </c>
      <c r="S135" s="33"/>
      <c r="W135"/>
      <c r="X135"/>
      <c r="Y135"/>
    </row>
    <row r="136" spans="1:25" x14ac:dyDescent="0.2">
      <c r="S136" s="33"/>
      <c r="W136"/>
      <c r="X136"/>
      <c r="Y136"/>
    </row>
    <row r="138" spans="1:25" x14ac:dyDescent="0.2">
      <c r="E138" s="1"/>
      <c r="F138" s="3"/>
      <c r="G138" s="40"/>
    </row>
    <row r="139" spans="1:25" x14ac:dyDescent="0.2">
      <c r="E139" s="1"/>
      <c r="F139" s="3"/>
      <c r="G139" s="40"/>
    </row>
    <row r="140" spans="1:25" x14ac:dyDescent="0.2">
      <c r="E140" s="1"/>
      <c r="F140" s="3"/>
      <c r="G140" s="40"/>
    </row>
  </sheetData>
  <hyperlinks>
    <hyperlink ref="D132" r:id="rId1"/>
    <hyperlink ref="D131" r:id="rId2"/>
  </hyperlinks>
  <pageMargins left="0.7" right="0.7" top="0.75" bottom="0.75" header="0.3" footer="0.3"/>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36"/>
  <sheetViews>
    <sheetView workbookViewId="0">
      <pane xSplit="1" ySplit="2" topLeftCell="R102" activePane="bottomRight" state="frozen"/>
      <selection pane="topRight" activeCell="B1" sqref="B1"/>
      <selection pane="bottomLeft" activeCell="A104" sqref="A104"/>
      <selection pane="bottomRight" activeCell="Z122" sqref="Z122"/>
    </sheetView>
  </sheetViews>
  <sheetFormatPr baseColWidth="10" defaultColWidth="9" defaultRowHeight="12.75" x14ac:dyDescent="0.2"/>
  <cols>
    <col min="1" max="1" width="8.7109375" style="1" customWidth="1"/>
    <col min="2" max="7" width="8.7109375" style="2" customWidth="1"/>
    <col min="8" max="17" width="10.7109375" style="1" customWidth="1"/>
    <col min="18" max="18" width="10.7109375" style="2" customWidth="1"/>
    <col min="19" max="19" width="8.7109375" style="3" customWidth="1"/>
    <col min="20" max="25" width="10.7109375" style="2" customWidth="1"/>
  </cols>
  <sheetData>
    <row r="1" spans="1:26" s="1"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28</v>
      </c>
    </row>
    <row r="2" spans="1:26" x14ac:dyDescent="0.2">
      <c r="A2" s="1">
        <v>1900</v>
      </c>
      <c r="W2"/>
      <c r="Z2" s="3"/>
    </row>
    <row r="3" spans="1:26" x14ac:dyDescent="0.2">
      <c r="A3" s="1">
        <v>1901</v>
      </c>
      <c r="W3"/>
      <c r="Z3" s="3"/>
    </row>
    <row r="4" spans="1:26" x14ac:dyDescent="0.2">
      <c r="A4" s="1">
        <v>1902</v>
      </c>
      <c r="W4"/>
      <c r="Z4" s="3"/>
    </row>
    <row r="5" spans="1:26" x14ac:dyDescent="0.2">
      <c r="A5" s="1">
        <v>1903</v>
      </c>
      <c r="W5"/>
      <c r="Z5" s="3"/>
    </row>
    <row r="6" spans="1:26" x14ac:dyDescent="0.2">
      <c r="A6" s="1">
        <v>1904</v>
      </c>
      <c r="W6"/>
      <c r="Z6" s="3"/>
    </row>
    <row r="7" spans="1:26" x14ac:dyDescent="0.2">
      <c r="A7" s="1">
        <v>1905</v>
      </c>
      <c r="W7"/>
      <c r="Z7" s="3"/>
    </row>
    <row r="8" spans="1:26" x14ac:dyDescent="0.2">
      <c r="A8" s="1">
        <v>1906</v>
      </c>
      <c r="W8"/>
      <c r="Z8" s="3"/>
    </row>
    <row r="9" spans="1:26" x14ac:dyDescent="0.2">
      <c r="A9" s="1">
        <v>1907</v>
      </c>
      <c r="W9"/>
      <c r="Z9" s="3"/>
    </row>
    <row r="10" spans="1:26" x14ac:dyDescent="0.2">
      <c r="A10" s="1">
        <v>1908</v>
      </c>
      <c r="W10"/>
      <c r="Z10" s="3"/>
    </row>
    <row r="11" spans="1:26" x14ac:dyDescent="0.2">
      <c r="A11" s="1">
        <v>1909</v>
      </c>
      <c r="W11"/>
      <c r="Z11" s="3"/>
    </row>
    <row r="12" spans="1:26" x14ac:dyDescent="0.2">
      <c r="A12" s="1">
        <v>1910</v>
      </c>
      <c r="W12"/>
      <c r="Z12" s="3"/>
    </row>
    <row r="13" spans="1:26" x14ac:dyDescent="0.2">
      <c r="A13" s="1">
        <v>1911</v>
      </c>
      <c r="W13"/>
      <c r="Z13" s="3"/>
    </row>
    <row r="14" spans="1:26" x14ac:dyDescent="0.2">
      <c r="A14" s="1">
        <v>1912</v>
      </c>
      <c r="W14"/>
      <c r="Z14" s="3"/>
    </row>
    <row r="15" spans="1:26" x14ac:dyDescent="0.2">
      <c r="A15" s="1">
        <v>1913</v>
      </c>
      <c r="W15"/>
      <c r="Z15" s="3"/>
    </row>
    <row r="16" spans="1:26" x14ac:dyDescent="0.2">
      <c r="A16" s="1">
        <v>1914</v>
      </c>
      <c r="W16"/>
      <c r="Z16" s="3"/>
    </row>
    <row r="17" spans="1:26" x14ac:dyDescent="0.2">
      <c r="A17" s="1">
        <v>1915</v>
      </c>
      <c r="P17" s="2"/>
      <c r="W17"/>
      <c r="Z17" s="3"/>
    </row>
    <row r="18" spans="1:26" x14ac:dyDescent="0.2">
      <c r="A18" s="1">
        <v>1916</v>
      </c>
      <c r="W18"/>
      <c r="Z18" s="3"/>
    </row>
    <row r="19" spans="1:26" x14ac:dyDescent="0.2">
      <c r="A19" s="1">
        <v>1917</v>
      </c>
      <c r="W19"/>
      <c r="Z19" s="3"/>
    </row>
    <row r="20" spans="1:26" x14ac:dyDescent="0.2">
      <c r="A20" s="1">
        <v>1918</v>
      </c>
      <c r="W20"/>
      <c r="Z20" s="3"/>
    </row>
    <row r="21" spans="1:26" x14ac:dyDescent="0.2">
      <c r="A21" s="1">
        <v>1919</v>
      </c>
      <c r="W21"/>
      <c r="Z21" s="3"/>
    </row>
    <row r="22" spans="1:26" x14ac:dyDescent="0.2">
      <c r="A22" s="1">
        <v>1920</v>
      </c>
      <c r="W22"/>
      <c r="Z22" s="3"/>
    </row>
    <row r="23" spans="1:26" x14ac:dyDescent="0.2">
      <c r="A23" s="1">
        <v>1921</v>
      </c>
      <c r="W23"/>
      <c r="Z23" s="3"/>
    </row>
    <row r="24" spans="1:26" x14ac:dyDescent="0.2">
      <c r="A24" s="1">
        <v>1922</v>
      </c>
      <c r="W24"/>
      <c r="Z24" s="3"/>
    </row>
    <row r="25" spans="1:26" x14ac:dyDescent="0.2">
      <c r="A25" s="1">
        <v>1923</v>
      </c>
      <c r="W25"/>
      <c r="Z25" s="3"/>
    </row>
    <row r="26" spans="1:26" x14ac:dyDescent="0.2">
      <c r="A26" s="1">
        <v>1924</v>
      </c>
      <c r="W26"/>
      <c r="Z26" s="3"/>
    </row>
    <row r="27" spans="1:26" x14ac:dyDescent="0.2">
      <c r="A27" s="1">
        <v>1925</v>
      </c>
      <c r="W27"/>
      <c r="Z27" s="3"/>
    </row>
    <row r="28" spans="1:26" x14ac:dyDescent="0.2">
      <c r="A28" s="1">
        <v>1926</v>
      </c>
      <c r="W28"/>
      <c r="Z28" s="3"/>
    </row>
    <row r="29" spans="1:26" x14ac:dyDescent="0.2">
      <c r="A29" s="1">
        <v>1927</v>
      </c>
      <c r="W29"/>
      <c r="Z29" s="3"/>
    </row>
    <row r="30" spans="1:26" x14ac:dyDescent="0.2">
      <c r="A30" s="1">
        <v>1928</v>
      </c>
      <c r="W30"/>
      <c r="Z30" s="3"/>
    </row>
    <row r="31" spans="1:26" x14ac:dyDescent="0.2">
      <c r="A31" s="1">
        <v>1929</v>
      </c>
      <c r="W31"/>
      <c r="Z31" s="3"/>
    </row>
    <row r="32" spans="1:26" x14ac:dyDescent="0.2">
      <c r="A32" s="1">
        <v>1930</v>
      </c>
      <c r="W32"/>
      <c r="Z32" s="3"/>
    </row>
    <row r="33" spans="1:26" x14ac:dyDescent="0.2">
      <c r="A33" s="1">
        <v>1931</v>
      </c>
      <c r="W33"/>
      <c r="Z33" s="3"/>
    </row>
    <row r="34" spans="1:26" x14ac:dyDescent="0.2">
      <c r="A34" s="1">
        <v>1932</v>
      </c>
      <c r="W34"/>
      <c r="Z34" s="3"/>
    </row>
    <row r="35" spans="1:26" x14ac:dyDescent="0.2">
      <c r="A35" s="1">
        <v>1933</v>
      </c>
      <c r="W35"/>
      <c r="Z35" s="3"/>
    </row>
    <row r="36" spans="1:26" x14ac:dyDescent="0.2">
      <c r="A36" s="1">
        <v>1934</v>
      </c>
      <c r="W36"/>
      <c r="Z36" s="3"/>
    </row>
    <row r="37" spans="1:26" x14ac:dyDescent="0.2">
      <c r="A37" s="1">
        <v>1935</v>
      </c>
      <c r="W37"/>
      <c r="Z37" s="3"/>
    </row>
    <row r="38" spans="1:26" x14ac:dyDescent="0.2">
      <c r="A38" s="1">
        <v>1936</v>
      </c>
      <c r="W38"/>
      <c r="Z38" s="3"/>
    </row>
    <row r="39" spans="1:26" x14ac:dyDescent="0.2">
      <c r="A39" s="1">
        <v>1937</v>
      </c>
      <c r="W39"/>
      <c r="Z39" s="3"/>
    </row>
    <row r="40" spans="1:26" x14ac:dyDescent="0.2">
      <c r="A40" s="1">
        <v>1938</v>
      </c>
      <c r="W40"/>
      <c r="Z40" s="3"/>
    </row>
    <row r="41" spans="1:26" x14ac:dyDescent="0.2">
      <c r="A41" s="1">
        <v>1939</v>
      </c>
      <c r="W41"/>
      <c r="Z41" s="3"/>
    </row>
    <row r="42" spans="1:26" x14ac:dyDescent="0.2">
      <c r="A42" s="1">
        <v>1940</v>
      </c>
      <c r="W42"/>
      <c r="Z42" s="3"/>
    </row>
    <row r="43" spans="1:26" x14ac:dyDescent="0.2">
      <c r="A43" s="1">
        <v>1941</v>
      </c>
      <c r="W43"/>
      <c r="Z43" s="3"/>
    </row>
    <row r="44" spans="1:26" x14ac:dyDescent="0.2">
      <c r="A44" s="1">
        <v>1942</v>
      </c>
      <c r="W44"/>
      <c r="Z44" s="3"/>
    </row>
    <row r="45" spans="1:26" x14ac:dyDescent="0.2">
      <c r="A45" s="1">
        <v>1943</v>
      </c>
      <c r="W45"/>
      <c r="Z45" s="3"/>
    </row>
    <row r="46" spans="1:26" x14ac:dyDescent="0.2">
      <c r="A46" s="1">
        <v>1944</v>
      </c>
      <c r="W46"/>
      <c r="Z46" s="3"/>
    </row>
    <row r="47" spans="1:26" x14ac:dyDescent="0.2">
      <c r="A47" s="1">
        <v>1945</v>
      </c>
      <c r="W47"/>
      <c r="Z47" s="3"/>
    </row>
    <row r="48" spans="1:26" x14ac:dyDescent="0.2">
      <c r="A48" s="1">
        <v>1946</v>
      </c>
      <c r="W48"/>
      <c r="Z48" s="3"/>
    </row>
    <row r="49" spans="1:26" x14ac:dyDescent="0.2">
      <c r="A49" s="1">
        <v>1947</v>
      </c>
      <c r="W49"/>
      <c r="Z49" s="3"/>
    </row>
    <row r="50" spans="1:26" x14ac:dyDescent="0.2">
      <c r="A50" s="1">
        <v>1948</v>
      </c>
      <c r="W50"/>
      <c r="Z50" s="3"/>
    </row>
    <row r="51" spans="1:26" x14ac:dyDescent="0.2">
      <c r="A51" s="1">
        <v>1949</v>
      </c>
      <c r="W51"/>
      <c r="Z51" s="3"/>
    </row>
    <row r="52" spans="1:26" x14ac:dyDescent="0.2">
      <c r="A52" s="1">
        <v>1950</v>
      </c>
      <c r="W52"/>
      <c r="Z52" s="3"/>
    </row>
    <row r="53" spans="1:26" x14ac:dyDescent="0.2">
      <c r="A53" s="1">
        <v>1951</v>
      </c>
      <c r="W53"/>
      <c r="Z53" s="3"/>
    </row>
    <row r="54" spans="1:26" x14ac:dyDescent="0.2">
      <c r="A54" s="1">
        <v>1952</v>
      </c>
      <c r="W54"/>
      <c r="Z54" s="3"/>
    </row>
    <row r="55" spans="1:26" x14ac:dyDescent="0.2">
      <c r="A55" s="1">
        <v>1953</v>
      </c>
      <c r="W55"/>
      <c r="Z55" s="3"/>
    </row>
    <row r="56" spans="1:26" x14ac:dyDescent="0.2">
      <c r="A56" s="1">
        <v>1954</v>
      </c>
      <c r="W56"/>
      <c r="Z56" s="3"/>
    </row>
    <row r="57" spans="1:26" x14ac:dyDescent="0.2">
      <c r="A57" s="1">
        <v>1955</v>
      </c>
      <c r="W57"/>
      <c r="Z57" s="3"/>
    </row>
    <row r="58" spans="1:26" x14ac:dyDescent="0.2">
      <c r="A58" s="1">
        <v>1956</v>
      </c>
      <c r="W58"/>
      <c r="Z58" s="3"/>
    </row>
    <row r="59" spans="1:26" x14ac:dyDescent="0.2">
      <c r="A59" s="1">
        <v>1957</v>
      </c>
      <c r="W59"/>
      <c r="Z59" s="3"/>
    </row>
    <row r="60" spans="1:26" x14ac:dyDescent="0.2">
      <c r="A60" s="1">
        <v>1958</v>
      </c>
      <c r="W60"/>
      <c r="Z60" s="3"/>
    </row>
    <row r="61" spans="1:26" x14ac:dyDescent="0.2">
      <c r="A61" s="1">
        <v>1959</v>
      </c>
      <c r="W61"/>
      <c r="Z61" s="3"/>
    </row>
    <row r="62" spans="1:26" x14ac:dyDescent="0.2">
      <c r="A62" s="1">
        <v>1960</v>
      </c>
      <c r="B62">
        <f>100*'Update by Pfaffenzeller to 2013'!B62/'Update by Pfaffenzeller to 2013'!B$82</f>
        <v>26.658972879399883</v>
      </c>
      <c r="C62">
        <f>100*'Update by Pfaffenzeller to 2013'!C62/'Update by Pfaffenzeller to 2013'!C$82</f>
        <v>22.623391588246591</v>
      </c>
      <c r="D62">
        <f>100*'Update by Pfaffenzeller to 2013'!D62/'Update by Pfaffenzeller to 2013'!D$82</f>
        <v>62.057016931683194</v>
      </c>
      <c r="E62">
        <f>100*'Update by Pfaffenzeller to 2013'!E62/'Update by Pfaffenzeller to 2013'!E$82</f>
        <v>26.135202200817726</v>
      </c>
      <c r="F62">
        <f>100*'Update by Pfaffenzeller to 2013'!F62/'Update by Pfaffenzeller to 2013'!F$82</f>
        <v>32.966457023060798</v>
      </c>
      <c r="G62">
        <f>100*'Update by Pfaffenzeller to 2013'!G62/'Update by Pfaffenzeller to 2013'!G$82</f>
        <v>34.557063048683162</v>
      </c>
      <c r="H62">
        <f>100*'Update by Pfaffenzeller to 2013'!H62/'Update by Pfaffenzeller to 2013'!H$82</f>
        <v>10.95695171611402</v>
      </c>
      <c r="I62"/>
      <c r="J62">
        <f>100*'Update by Pfaffenzeller to 2013'!J62/'Update by Pfaffenzeller to 2013'!J$82</f>
        <v>24.252923129741415</v>
      </c>
      <c r="K62">
        <f>100*'Update by Pfaffenzeller to 2013'!K62/'Update by Pfaffenzeller to 2013'!K$82</f>
        <v>37.810026385224276</v>
      </c>
      <c r="L62">
        <f>100*'Update by Pfaffenzeller to 2013'!L62/'Update by Pfaffenzeller to 2013'!L$82</f>
        <v>39.108826049700085</v>
      </c>
      <c r="M62">
        <f>100*'Update by Pfaffenzeller to 2013'!M62/'Update by Pfaffenzeller to 2013'!M$82</f>
        <v>31.753786028334151</v>
      </c>
      <c r="N62">
        <f>100*'Update by Pfaffenzeller to 2013'!N62/'Update by Pfaffenzeller to 2013'!N$82</f>
        <v>108.11688311688312</v>
      </c>
      <c r="O62"/>
      <c r="P62"/>
      <c r="Q62">
        <f>100*'Update by Pfaffenzeller to 2013'!Q62/'Update by Pfaffenzeller to 2013'!Q$82</f>
        <v>76.317327733100484</v>
      </c>
      <c r="R62">
        <f>100*'Update by Pfaffenzeller to 2013'!R62/'Update by Pfaffenzeller to 2013'!R$82</f>
        <v>51.816949987681689</v>
      </c>
      <c r="S62"/>
      <c r="T62">
        <f>100*'Update by Pfaffenzeller to 2013'!T62/'Update by Pfaffenzeller to 2013'!T$82</f>
        <v>31.026581118240145</v>
      </c>
      <c r="U62">
        <f>100*'Update by Pfaffenzeller to 2013'!U62/'Update by Pfaffenzeller to 2013'!U$82</f>
        <v>34.546703296703299</v>
      </c>
      <c r="V62">
        <f>100*'Update by Pfaffenzeller to 2013'!V62/'Update by Pfaffenzeller to 2013'!V$82</f>
        <v>13.095292113304907</v>
      </c>
      <c r="W62">
        <f>100*'Update by Pfaffenzeller to 2013'!W62/'Update by Pfaffenzeller to 2013'!W$82</f>
        <v>4.4291529366156235</v>
      </c>
      <c r="X62">
        <f>100*'Update by Pfaffenzeller to 2013'!X62/'Update by Pfaffenzeller to 2013'!X$82</f>
        <v>21.85430463576159</v>
      </c>
      <c r="Y62">
        <f>100*'Update by Pfaffenzeller to 2013'!Y62/'Update by Pfaffenzeller to 2013'!Y$82</f>
        <v>32.457293035479637</v>
      </c>
      <c r="Z62">
        <f>100*'Update by Pfaffenzeller to 2013'!Z62/'Update by Pfaffenzeller to 2013'!Z$82</f>
        <v>29.345134619453454</v>
      </c>
    </row>
    <row r="63" spans="1:26" x14ac:dyDescent="0.2">
      <c r="A63" s="1">
        <v>1961</v>
      </c>
      <c r="B63">
        <f>100*'Update by Pfaffenzeller to 2013'!B63/'Update by Pfaffenzeller to 2013'!B$82</f>
        <v>25.822273514137333</v>
      </c>
      <c r="C63">
        <f>100*'Update by Pfaffenzeller to 2013'!C63/'Update by Pfaffenzeller to 2013'!C$82</f>
        <v>18.628768964855002</v>
      </c>
      <c r="D63">
        <f>100*'Update by Pfaffenzeller to 2013'!D63/'Update by Pfaffenzeller to 2013'!D$82</f>
        <v>57.36020143264237</v>
      </c>
      <c r="E63">
        <f>100*'Update by Pfaffenzeller to 2013'!E63/'Update by Pfaffenzeller to 2013'!E$82</f>
        <v>28.959711674635535</v>
      </c>
      <c r="F63">
        <f>100*'Update by Pfaffenzeller to 2013'!F63/'Update by Pfaffenzeller to 2013'!F$82</f>
        <v>33.490566037735846</v>
      </c>
      <c r="G63">
        <f>100*'Update by Pfaffenzeller to 2013'!G63/'Update by Pfaffenzeller to 2013'!G$82</f>
        <v>36.632083000798083</v>
      </c>
      <c r="H63">
        <f>100*'Update by Pfaffenzeller to 2013'!H63/'Update by Pfaffenzeller to 2013'!H$82</f>
        <v>10.157068062827225</v>
      </c>
      <c r="I63"/>
      <c r="J63">
        <f>100*'Update by Pfaffenzeller to 2013'!J63/'Update by Pfaffenzeller to 2013'!J$82</f>
        <v>20.050238021687651</v>
      </c>
      <c r="K63">
        <f>100*'Update by Pfaffenzeller to 2013'!K63/'Update by Pfaffenzeller to 2013'!K$82</f>
        <v>36.649076517150398</v>
      </c>
      <c r="L63">
        <f>100*'Update by Pfaffenzeller to 2013'!L63/'Update by Pfaffenzeller to 2013'!L$82</f>
        <v>39.76006855184233</v>
      </c>
      <c r="M63">
        <f>100*'Update by Pfaffenzeller to 2013'!M63/'Update by Pfaffenzeller to 2013'!M$82</f>
        <v>32.779677576941864</v>
      </c>
      <c r="N63">
        <f>100*'Update by Pfaffenzeller to 2013'!N63/'Update by Pfaffenzeller to 2013'!N$82</f>
        <v>73.019480519480524</v>
      </c>
      <c r="O63"/>
      <c r="P63"/>
      <c r="Q63">
        <f>100*'Update by Pfaffenzeller to 2013'!Q63/'Update by Pfaffenzeller to 2013'!Q$82</f>
        <v>68.685594959790436</v>
      </c>
      <c r="R63">
        <f>100*'Update by Pfaffenzeller to 2013'!R63/'Update by Pfaffenzeller to 2013'!R$82</f>
        <v>40.059127864005916</v>
      </c>
      <c r="S63"/>
      <c r="T63">
        <f>100*'Update by Pfaffenzeller to 2013'!T63/'Update by Pfaffenzeller to 2013'!T$82</f>
        <v>29.010082493125573</v>
      </c>
      <c r="U63">
        <f>100*'Update by Pfaffenzeller to 2013'!U63/'Update by Pfaffenzeller to 2013'!U$82</f>
        <v>33.928571428571431</v>
      </c>
      <c r="V63">
        <f>100*'Update by Pfaffenzeller to 2013'!V63/'Update by Pfaffenzeller to 2013'!V$82</f>
        <v>14.604476066816172</v>
      </c>
      <c r="W63">
        <f>100*'Update by Pfaffenzeller to 2013'!W63/'Update by Pfaffenzeller to 2013'!W$82</f>
        <v>4.477611940298508</v>
      </c>
      <c r="X63">
        <f>100*'Update by Pfaffenzeller to 2013'!X63/'Update by Pfaffenzeller to 2013'!X$82</f>
        <v>19.426048565121416</v>
      </c>
      <c r="Y63">
        <f>100*'Update by Pfaffenzeller to 2013'!Y63/'Update by Pfaffenzeller to 2013'!Y$82</f>
        <v>28.120893561103813</v>
      </c>
      <c r="Z63">
        <f>100*'Update by Pfaffenzeller to 2013'!Z63/'Update by Pfaffenzeller to 2013'!Z$82</f>
        <v>29.912190360892168</v>
      </c>
    </row>
    <row r="64" spans="1:26" x14ac:dyDescent="0.2">
      <c r="A64" s="1">
        <v>1962</v>
      </c>
      <c r="B64">
        <f>100*'Update by Pfaffenzeller to 2013'!B64/'Update by Pfaffenzeller to 2013'!B$82</f>
        <v>24.033467974610499</v>
      </c>
      <c r="C64">
        <f>100*'Update by Pfaffenzeller to 2013'!C64/'Update by Pfaffenzeller to 2013'!C$82</f>
        <v>17.630113309007104</v>
      </c>
      <c r="D64">
        <f>100*'Update by Pfaffenzeller to 2013'!D64/'Update by Pfaffenzeller to 2013'!D$82</f>
        <v>58.639873995197874</v>
      </c>
      <c r="E64">
        <f>100*'Update by Pfaffenzeller to 2013'!E64/'Update by Pfaffenzeller to 2013'!E$82</f>
        <v>32.849513675539754</v>
      </c>
      <c r="F64">
        <f>100*'Update by Pfaffenzeller to 2013'!F64/'Update by Pfaffenzeller to 2013'!F$82</f>
        <v>35.115303983228507</v>
      </c>
      <c r="G64">
        <f>100*'Update by Pfaffenzeller to 2013'!G64/'Update by Pfaffenzeller to 2013'!G$82</f>
        <v>41.021548284118118</v>
      </c>
      <c r="H64">
        <f>100*'Update by Pfaffenzeller to 2013'!H64/'Update by Pfaffenzeller to 2013'!H$82</f>
        <v>10.404304828388598</v>
      </c>
      <c r="I64"/>
      <c r="J64">
        <f>100*'Update by Pfaffenzeller to 2013'!J64/'Update by Pfaffenzeller to 2013'!J$82</f>
        <v>21.990471872066966</v>
      </c>
      <c r="K64">
        <f>100*'Update by Pfaffenzeller to 2013'!K64/'Update by Pfaffenzeller to 2013'!K$82</f>
        <v>34.907651715039584</v>
      </c>
      <c r="L64">
        <f>100*'Update by Pfaffenzeller to 2013'!L64/'Update by Pfaffenzeller to 2013'!L$82</f>
        <v>37.069408740359897</v>
      </c>
      <c r="M64">
        <f>100*'Update by Pfaffenzeller to 2013'!M64/'Update by Pfaffenzeller to 2013'!M$82</f>
        <v>32.095749877870055</v>
      </c>
      <c r="N64">
        <f>100*'Update by Pfaffenzeller to 2013'!N64/'Update by Pfaffenzeller to 2013'!N$82</f>
        <v>59.935064935064936</v>
      </c>
      <c r="O64"/>
      <c r="P64"/>
      <c r="Q64">
        <f>100*'Update by Pfaffenzeller to 2013'!Q64/'Update by Pfaffenzeller to 2013'!Q$82</f>
        <v>61.730583471171862</v>
      </c>
      <c r="R64">
        <f>100*'Update by Pfaffenzeller to 2013'!R64/'Update by Pfaffenzeller to 2013'!R$82</f>
        <v>38.833456516383343</v>
      </c>
      <c r="S64"/>
      <c r="T64">
        <f>100*'Update by Pfaffenzeller to 2013'!T64/'Update by Pfaffenzeller to 2013'!T$82</f>
        <v>29.514207149404218</v>
      </c>
      <c r="U64">
        <f>100*'Update by Pfaffenzeller to 2013'!U64/'Update by Pfaffenzeller to 2013'!U$82</f>
        <v>31.799450549450551</v>
      </c>
      <c r="V64">
        <f>100*'Update by Pfaffenzeller to 2013'!V64/'Update by Pfaffenzeller to 2013'!V$82</f>
        <v>14.732614327019956</v>
      </c>
      <c r="W64">
        <f>100*'Update by Pfaffenzeller to 2013'!W64/'Update by Pfaffenzeller to 2013'!W$82</f>
        <v>5.2578018995929447</v>
      </c>
      <c r="X64">
        <f>100*'Update by Pfaffenzeller to 2013'!X64/'Update by Pfaffenzeller to 2013'!X$82</f>
        <v>16.997792494481239</v>
      </c>
      <c r="Y64">
        <f>100*'Update by Pfaffenzeller to 2013'!Y64/'Update by Pfaffenzeller to 2013'!Y$82</f>
        <v>24.310118265440213</v>
      </c>
      <c r="Z64">
        <f>100*'Update by Pfaffenzeller to 2013'!Z64/'Update by Pfaffenzeller to 2013'!Z$82</f>
        <v>30.47924610233089</v>
      </c>
    </row>
    <row r="65" spans="1:26" x14ac:dyDescent="0.2">
      <c r="A65" s="1">
        <v>1963</v>
      </c>
      <c r="B65">
        <f>100*'Update by Pfaffenzeller to 2013'!B65/'Update by Pfaffenzeller to 2013'!B$82</f>
        <v>23.225620311598384</v>
      </c>
      <c r="C65">
        <f>100*'Update by Pfaffenzeller to 2013'!C65/'Update by Pfaffenzeller to 2013'!C$82</f>
        <v>21.240637603226425</v>
      </c>
      <c r="D65">
        <f>100*'Update by Pfaffenzeller to 2013'!D65/'Update by Pfaffenzeller to 2013'!D$82</f>
        <v>57.43051373367458</v>
      </c>
      <c r="E65">
        <f>100*'Update by Pfaffenzeller to 2013'!E65/'Update by Pfaffenzeller to 2013'!E$82</f>
        <v>30.594209503739116</v>
      </c>
      <c r="F65">
        <f>100*'Update by Pfaffenzeller to 2013'!F65/'Update by Pfaffenzeller to 2013'!F$82</f>
        <v>35.115303983228507</v>
      </c>
      <c r="G65">
        <f>100*'Update by Pfaffenzeller to 2013'!G65/'Update by Pfaffenzeller to 2013'!G$82</f>
        <v>43.65522745411014</v>
      </c>
      <c r="H65">
        <f>100*'Update by Pfaffenzeller to 2013'!H65/'Update by Pfaffenzeller to 2013'!H$82</f>
        <v>29.668411867364743</v>
      </c>
      <c r="I65"/>
      <c r="J65">
        <f>100*'Update by Pfaffenzeller to 2013'!J65/'Update by Pfaffenzeller to 2013'!J$82</f>
        <v>22.406236268576816</v>
      </c>
      <c r="K65">
        <f>100*'Update by Pfaffenzeller to 2013'!K65/'Update by Pfaffenzeller to 2013'!K$82</f>
        <v>44.221635883905016</v>
      </c>
      <c r="L65">
        <f>100*'Update by Pfaffenzeller to 2013'!L65/'Update by Pfaffenzeller to 2013'!L$82</f>
        <v>38.114824335904025</v>
      </c>
      <c r="M65">
        <f>100*'Update by Pfaffenzeller to 2013'!M65/'Update by Pfaffenzeller to 2013'!M$82</f>
        <v>31.265266243282856</v>
      </c>
      <c r="N65">
        <f>100*'Update by Pfaffenzeller to 2013'!N65/'Update by Pfaffenzeller to 2013'!N$82</f>
        <v>58.116883116883116</v>
      </c>
      <c r="O65"/>
      <c r="P65"/>
      <c r="Q65">
        <f>100*'Update by Pfaffenzeller to 2013'!Q65/'Update by Pfaffenzeller to 2013'!Q$82</f>
        <v>59.037571796052987</v>
      </c>
      <c r="R65">
        <f>100*'Update by Pfaffenzeller to 2013'!R65/'Update by Pfaffenzeller to 2013'!R$82</f>
        <v>35.710766198571072</v>
      </c>
      <c r="S65"/>
      <c r="T65">
        <f>100*'Update by Pfaffenzeller to 2013'!T65/'Update by Pfaffenzeller to 2013'!T$82</f>
        <v>29.605866177818516</v>
      </c>
      <c r="U65">
        <f>100*'Update by Pfaffenzeller to 2013'!U65/'Update by Pfaffenzeller to 2013'!U$82</f>
        <v>30.013736263736263</v>
      </c>
      <c r="V65">
        <f>100*'Update by Pfaffenzeller to 2013'!V65/'Update by Pfaffenzeller to 2013'!V$82</f>
        <v>14.949463690441748</v>
      </c>
      <c r="W65">
        <f>100*'Update by Pfaffenzeller to 2013'!W65/'Update by Pfaffenzeller to 2013'!W$82</f>
        <v>6.1979065710408996</v>
      </c>
      <c r="X65">
        <f>100*'Update by Pfaffenzeller to 2013'!X65/'Update by Pfaffenzeller to 2013'!X$82</f>
        <v>19.205298013245031</v>
      </c>
      <c r="Y65">
        <f>100*'Update by Pfaffenzeller to 2013'!Y65/'Update by Pfaffenzeller to 2013'!Y$82</f>
        <v>27.858081471747703</v>
      </c>
      <c r="Z65">
        <f>100*'Update by Pfaffenzeller to 2013'!Z65/'Update by Pfaffenzeller to 2013'!Z$82</f>
        <v>29.912190360892168</v>
      </c>
    </row>
    <row r="66" spans="1:26" x14ac:dyDescent="0.2">
      <c r="A66" s="1">
        <v>1964</v>
      </c>
      <c r="B66">
        <f>100*'Update by Pfaffenzeller to 2013'!B66/'Update by Pfaffenzeller to 2013'!B$82</f>
        <v>29.140219272937102</v>
      </c>
      <c r="C66">
        <f>100*'Update by Pfaffenzeller to 2013'!C66/'Update by Pfaffenzeller to 2013'!C$82</f>
        <v>19.396965623199538</v>
      </c>
      <c r="D66">
        <f>100*'Update by Pfaffenzeller to 2013'!D66/'Update by Pfaffenzeller to 2013'!D$82</f>
        <v>55.869596573806476</v>
      </c>
      <c r="E66">
        <f>100*'Update by Pfaffenzeller to 2013'!E66/'Update by Pfaffenzeller to 2013'!E$82</f>
        <v>29.250988591523576</v>
      </c>
      <c r="F66">
        <f>100*'Update by Pfaffenzeller to 2013'!F66/'Update by Pfaffenzeller to 2013'!F$82</f>
        <v>36.687631027253666</v>
      </c>
      <c r="G66">
        <f>100*'Update by Pfaffenzeller to 2013'!G66/'Update by Pfaffenzeller to 2013'!G$82</f>
        <v>44.53312051077414</v>
      </c>
      <c r="H66">
        <f>100*'Update by Pfaffenzeller to 2013'!H66/'Update by Pfaffenzeller to 2013'!H$82</f>
        <v>20.486883937511966</v>
      </c>
      <c r="I66"/>
      <c r="J66">
        <f>100*'Update by Pfaffenzeller to 2013'!J66/'Update by Pfaffenzeller to 2013'!J$82</f>
        <v>25.389345813535012</v>
      </c>
      <c r="K66">
        <f>100*'Update by Pfaffenzeller to 2013'!K66/'Update by Pfaffenzeller to 2013'!K$82</f>
        <v>44.802110817941951</v>
      </c>
      <c r="L66">
        <f>100*'Update by Pfaffenzeller to 2013'!L66/'Update by Pfaffenzeller to 2013'!L$82</f>
        <v>41.045415595544128</v>
      </c>
      <c r="M66">
        <f>100*'Update by Pfaffenzeller to 2013'!M66/'Update by Pfaffenzeller to 2013'!M$82</f>
        <v>31.362970200293113</v>
      </c>
      <c r="N66">
        <f>100*'Update by Pfaffenzeller to 2013'!N66/'Update by Pfaffenzeller to 2013'!N$82</f>
        <v>72.402597402597408</v>
      </c>
      <c r="O66"/>
      <c r="P66"/>
      <c r="Q66">
        <f>100*'Update by Pfaffenzeller to 2013'!Q66/'Update by Pfaffenzeller to 2013'!Q$82</f>
        <v>65.395173719952581</v>
      </c>
      <c r="R66">
        <f>100*'Update by Pfaffenzeller to 2013'!R66/'Update by Pfaffenzeller to 2013'!R$82</f>
        <v>34.411185020941119</v>
      </c>
      <c r="S66"/>
      <c r="T66">
        <f>100*'Update by Pfaffenzeller to 2013'!T66/'Update by Pfaffenzeller to 2013'!T$82</f>
        <v>44.362969752520627</v>
      </c>
      <c r="U66">
        <f>100*'Update by Pfaffenzeller to 2013'!U66/'Update by Pfaffenzeller to 2013'!U$82</f>
        <v>31.456043956043956</v>
      </c>
      <c r="V66">
        <f>100*'Update by Pfaffenzeller to 2013'!V66/'Update by Pfaffenzeller to 2013'!V$82</f>
        <v>20.344413004662705</v>
      </c>
      <c r="W66">
        <f>100*'Update by Pfaffenzeller to 2013'!W66/'Update by Pfaffenzeller to 2013'!W$82</f>
        <v>6.2657491761969384</v>
      </c>
      <c r="X66">
        <f>100*'Update by Pfaffenzeller to 2013'!X66/'Update by Pfaffenzeller to 2013'!X$82</f>
        <v>30.68432671081678</v>
      </c>
      <c r="Y66">
        <f>100*'Update by Pfaffenzeller to 2013'!Y66/'Update by Pfaffenzeller to 2013'!Y$82</f>
        <v>42.575558475689888</v>
      </c>
      <c r="Z66">
        <f>100*'Update by Pfaffenzeller to 2013'!Z66/'Update by Pfaffenzeller to 2013'!Z$82</f>
        <v>30.337482166971206</v>
      </c>
    </row>
    <row r="67" spans="1:26" x14ac:dyDescent="0.2">
      <c r="A67" s="1">
        <v>1965</v>
      </c>
      <c r="B67">
        <f>100*'Update by Pfaffenzeller to 2013'!B67/'Update by Pfaffenzeller to 2013'!B$82</f>
        <v>28.938257357184071</v>
      </c>
      <c r="C67">
        <f>100*'Update by Pfaffenzeller to 2013'!C67/'Update by Pfaffenzeller to 2013'!C$82</f>
        <v>14.057998847705012</v>
      </c>
      <c r="D67">
        <f>100*'Update by Pfaffenzeller to 2013'!D67/'Update by Pfaffenzeller to 2013'!D$82</f>
        <v>60.285164522447388</v>
      </c>
      <c r="E67">
        <f>100*'Update by Pfaffenzeller to 2013'!E67/'Update by Pfaffenzeller to 2013'!E$82</f>
        <v>28.920662238445349</v>
      </c>
      <c r="F67">
        <f>100*'Update by Pfaffenzeller to 2013'!F67/'Update by Pfaffenzeller to 2013'!F$82</f>
        <v>34.538784067085956</v>
      </c>
      <c r="G67">
        <f>100*'Update by Pfaffenzeller to 2013'!G67/'Update by Pfaffenzeller to 2013'!G$82</f>
        <v>43.894652833200318</v>
      </c>
      <c r="H67">
        <f>100*'Update by Pfaffenzeller to 2013'!H67/'Update by Pfaffenzeller to 2013'!H$82</f>
        <v>7.3880162885398475</v>
      </c>
      <c r="I67"/>
      <c r="J67">
        <f>100*'Update by Pfaffenzeller to 2013'!J67/'Update by Pfaffenzeller to 2013'!J$82</f>
        <v>26.051104144646526</v>
      </c>
      <c r="K67">
        <f>100*'Update by Pfaffenzeller to 2013'!K67/'Update by Pfaffenzeller to 2013'!K$82</f>
        <v>41.873350923482846</v>
      </c>
      <c r="L67">
        <f>100*'Update by Pfaffenzeller to 2013'!L67/'Update by Pfaffenzeller to 2013'!L$82</f>
        <v>46.700942587832046</v>
      </c>
      <c r="M67">
        <f>100*'Update by Pfaffenzeller to 2013'!M67/'Update by Pfaffenzeller to 2013'!M$82</f>
        <v>30.581338544211043</v>
      </c>
      <c r="N67">
        <f>100*'Update by Pfaffenzeller to 2013'!N67/'Update by Pfaffenzeller to 2013'!N$82</f>
        <v>82.467532467532465</v>
      </c>
      <c r="O67"/>
      <c r="P67"/>
      <c r="Q67">
        <f>100*'Update by Pfaffenzeller to 2013'!Q67/'Update by Pfaffenzeller to 2013'!Q$82</f>
        <v>55.60150702228951</v>
      </c>
      <c r="R67">
        <f>100*'Update by Pfaffenzeller to 2013'!R67/'Update by Pfaffenzeller to 2013'!R$82</f>
        <v>34.897758068489772</v>
      </c>
      <c r="S67"/>
      <c r="T67">
        <f>100*'Update by Pfaffenzeller to 2013'!T67/'Update by Pfaffenzeller to 2013'!T$82</f>
        <v>59.120073327222734</v>
      </c>
      <c r="U67">
        <f>100*'Update by Pfaffenzeller to 2013'!U67/'Update by Pfaffenzeller to 2013'!U$82</f>
        <v>32.554945054945058</v>
      </c>
      <c r="V67">
        <f>100*'Update by Pfaffenzeller to 2013'!V67/'Update by Pfaffenzeller to 2013'!V$82</f>
        <v>23.194120295690507</v>
      </c>
      <c r="W67">
        <f>100*'Update by Pfaffenzeller to 2013'!W67/'Update by Pfaffenzeller to 2013'!W$82</f>
        <v>6.2657491761969384</v>
      </c>
      <c r="X67">
        <f>100*'Update by Pfaffenzeller to 2013'!X67/'Update by Pfaffenzeller to 2013'!X$82</f>
        <v>35.099337748344375</v>
      </c>
      <c r="Y67">
        <f>100*'Update by Pfaffenzeller to 2013'!Y67/'Update by Pfaffenzeller to 2013'!Y$82</f>
        <v>40.867279894875168</v>
      </c>
      <c r="Z67">
        <f>100*'Update by Pfaffenzeller to 2013'!Z67/'Update by Pfaffenzeller to 2013'!Z$82</f>
        <v>30.621010037690567</v>
      </c>
    </row>
    <row r="68" spans="1:26" x14ac:dyDescent="0.2">
      <c r="A68" s="1">
        <v>1966</v>
      </c>
      <c r="B68">
        <f>100*'Update by Pfaffenzeller to 2013'!B68/'Update by Pfaffenzeller to 2013'!B$82</f>
        <v>26.774379688401613</v>
      </c>
      <c r="C68">
        <f>100*'Update by Pfaffenzeller to 2013'!C68/'Update by Pfaffenzeller to 2013'!C$82</f>
        <v>19.896293451123487</v>
      </c>
      <c r="D68">
        <f>100*'Update by Pfaffenzeller to 2013'!D68/'Update by Pfaffenzeller to 2013'!D$82</f>
        <v>52.69540829188179</v>
      </c>
      <c r="E68">
        <f>100*'Update by Pfaffenzeller to 2013'!E68/'Update by Pfaffenzeller to 2013'!E$82</f>
        <v>35.350869141702042</v>
      </c>
      <c r="F68">
        <f>100*'Update by Pfaffenzeller to 2013'!F68/'Update by Pfaffenzeller to 2013'!F$82</f>
        <v>36.897274633123693</v>
      </c>
      <c r="G68">
        <f>100*'Update by Pfaffenzeller to 2013'!G68/'Update by Pfaffenzeller to 2013'!G$82</f>
        <v>47.406225059856347</v>
      </c>
      <c r="H68">
        <f>100*'Update by Pfaffenzeller to 2013'!H68/'Update by Pfaffenzeller to 2013'!H$82</f>
        <v>6.489237929028504</v>
      </c>
      <c r="I68"/>
      <c r="J68">
        <f>100*'Update by Pfaffenzeller to 2013'!J68/'Update by Pfaffenzeller to 2013'!J$82</f>
        <v>24.935469680678423</v>
      </c>
      <c r="K68">
        <f>100*'Update by Pfaffenzeller to 2013'!K68/'Update by Pfaffenzeller to 2013'!K$82</f>
        <v>40.712401055408975</v>
      </c>
      <c r="L68">
        <f>100*'Update by Pfaffenzeller to 2013'!L68/'Update by Pfaffenzeller to 2013'!L$82</f>
        <v>40.377035132819195</v>
      </c>
      <c r="M68">
        <f>100*'Update by Pfaffenzeller to 2013'!M68/'Update by Pfaffenzeller to 2013'!M$82</f>
        <v>29.604298974108453</v>
      </c>
      <c r="N68">
        <f>100*'Update by Pfaffenzeller to 2013'!N68/'Update by Pfaffenzeller to 2013'!N$82</f>
        <v>99.350649350649348</v>
      </c>
      <c r="O68"/>
      <c r="P68"/>
      <c r="Q68">
        <f>100*'Update by Pfaffenzeller to 2013'!Q68/'Update by Pfaffenzeller to 2013'!Q$82</f>
        <v>69.478068968265688</v>
      </c>
      <c r="R68">
        <f>100*'Update by Pfaffenzeller to 2013'!R68/'Update by Pfaffenzeller to 2013'!R$82</f>
        <v>32.070707070707066</v>
      </c>
      <c r="S68"/>
      <c r="T68">
        <f>100*'Update by Pfaffenzeller to 2013'!T68/'Update by Pfaffenzeller to 2013'!T$82</f>
        <v>70.119156736938592</v>
      </c>
      <c r="U68">
        <f>100*'Update by Pfaffenzeller to 2013'!U68/'Update by Pfaffenzeller to 2013'!U$82</f>
        <v>32.554945054945058</v>
      </c>
      <c r="V68">
        <f>100*'Update by Pfaffenzeller to 2013'!V68/'Update by Pfaffenzeller to 2013'!V$82</f>
        <v>21.302711959178204</v>
      </c>
      <c r="W68">
        <f>100*'Update by Pfaffenzeller to 2013'!W68/'Update by Pfaffenzeller to 2013'!W$82</f>
        <v>6.2657491761969384</v>
      </c>
      <c r="X68">
        <f>100*'Update by Pfaffenzeller to 2013'!X68/'Update by Pfaffenzeller to 2013'!X$82</f>
        <v>28.918322295805741</v>
      </c>
      <c r="Y68">
        <f>100*'Update by Pfaffenzeller to 2013'!Y68/'Update by Pfaffenzeller to 2013'!Y$82</f>
        <v>37.056504599211564</v>
      </c>
      <c r="Z68">
        <f>100*'Update by Pfaffenzeller to 2013'!Z68/'Update by Pfaffenzeller to 2013'!Z$82</f>
        <v>31.755121520568</v>
      </c>
    </row>
    <row r="69" spans="1:26" x14ac:dyDescent="0.2">
      <c r="A69" s="1">
        <v>1967</v>
      </c>
      <c r="B69">
        <f>100*'Update by Pfaffenzeller to 2013'!B69/'Update by Pfaffenzeller to 2013'!B$82</f>
        <v>24.927870744373916</v>
      </c>
      <c r="C69">
        <f>100*'Update by Pfaffenzeller to 2013'!C69/'Update by Pfaffenzeller to 2013'!C$82</f>
        <v>22.930670251584402</v>
      </c>
      <c r="D69">
        <f>100*'Update by Pfaffenzeller to 2013'!D69/'Update by Pfaffenzeller to 2013'!D$82</f>
        <v>50.393039913437256</v>
      </c>
      <c r="E69">
        <f>100*'Update by Pfaffenzeller to 2013'!E69/'Update by Pfaffenzeller to 2013'!E$82</f>
        <v>46.104804943935527</v>
      </c>
      <c r="F69">
        <f>100*'Update by Pfaffenzeller to 2013'!F69/'Update by Pfaffenzeller to 2013'!F$82</f>
        <v>36.320754716981128</v>
      </c>
      <c r="G69">
        <f>100*'Update by Pfaffenzeller to 2013'!G69/'Update by Pfaffenzeller to 2013'!G$82</f>
        <v>39.824421388667197</v>
      </c>
      <c r="H69">
        <f>100*'Update by Pfaffenzeller to 2013'!H69/'Update by Pfaffenzeller to 2013'!H$82</f>
        <v>7.0709714950552653</v>
      </c>
      <c r="I69"/>
      <c r="J69">
        <f>100*'Update by Pfaffenzeller to 2013'!J69/'Update by Pfaffenzeller to 2013'!J$82</f>
        <v>23.875270469578297</v>
      </c>
      <c r="K69">
        <f>100*'Update by Pfaffenzeller to 2013'!K69/'Update by Pfaffenzeller to 2013'!K$82</f>
        <v>41.873350923482846</v>
      </c>
      <c r="L69">
        <f>100*'Update by Pfaffenzeller to 2013'!L69/'Update by Pfaffenzeller to 2013'!L$82</f>
        <v>38.320479862896313</v>
      </c>
      <c r="M69">
        <f>100*'Update by Pfaffenzeller to 2013'!M69/'Update by Pfaffenzeller to 2013'!M$82</f>
        <v>31.753786028334151</v>
      </c>
      <c r="N69">
        <f>100*'Update by Pfaffenzeller to 2013'!N69/'Update by Pfaffenzeller to 2013'!N$82</f>
        <v>94.15584415584415</v>
      </c>
      <c r="O69"/>
      <c r="P69"/>
      <c r="Q69">
        <f>100*'Update by Pfaffenzeller to 2013'!Q69/'Update by Pfaffenzeller to 2013'!Q$82</f>
        <v>57.096334924140919</v>
      </c>
      <c r="R69">
        <f>100*'Update by Pfaffenzeller to 2013'!R69/'Update by Pfaffenzeller to 2013'!R$82</f>
        <v>27.020202020202017</v>
      </c>
      <c r="S69"/>
      <c r="T69">
        <f>100*'Update by Pfaffenzeller to 2013'!T69/'Update by Pfaffenzeller to 2013'!T$82</f>
        <v>52.15398716773602</v>
      </c>
      <c r="U69">
        <f>100*'Update by Pfaffenzeller to 2013'!U69/'Update by Pfaffenzeller to 2013'!U$82</f>
        <v>33.241758241758241</v>
      </c>
      <c r="V69">
        <f>100*'Update by Pfaffenzeller to 2013'!V69/'Update by Pfaffenzeller to 2013'!V$82</f>
        <v>19.720149685721182</v>
      </c>
      <c r="W69">
        <f>100*'Update by Pfaffenzeller to 2013'!W69/'Update by Pfaffenzeller to 2013'!W$82</f>
        <v>7.5111455708470638</v>
      </c>
      <c r="X69">
        <f>100*'Update by Pfaffenzeller to 2013'!X69/'Update by Pfaffenzeller to 2013'!X$82</f>
        <v>25.275938189845476</v>
      </c>
      <c r="Y69">
        <f>100*'Update by Pfaffenzeller to 2013'!Y69/'Update by Pfaffenzeller to 2013'!Y$82</f>
        <v>35.873850197109071</v>
      </c>
      <c r="Z69">
        <f>100*'Update by Pfaffenzeller to 2013'!Z69/'Update by Pfaffenzeller to 2013'!Z$82</f>
        <v>32.038649391287358</v>
      </c>
    </row>
    <row r="70" spans="1:26" x14ac:dyDescent="0.2">
      <c r="A70" s="1">
        <v>1968</v>
      </c>
      <c r="B70">
        <f>100*'Update by Pfaffenzeller to 2013'!B70/'Update by Pfaffenzeller to 2013'!B$82</f>
        <v>24.985574148874782</v>
      </c>
      <c r="C70">
        <f>100*'Update by Pfaffenzeller to 2013'!C70/'Update by Pfaffenzeller to 2013'!C$82</f>
        <v>27.693489533320523</v>
      </c>
      <c r="D70">
        <f>100*'Update by Pfaffenzeller to 2013'!D70/'Update by Pfaffenzeller to 2013'!D$82</f>
        <v>45.123433778036883</v>
      </c>
      <c r="E70">
        <f>100*'Update by Pfaffenzeller to 2013'!E70/'Update by Pfaffenzeller to 2013'!E$82</f>
        <v>44.532268210011281</v>
      </c>
      <c r="F70">
        <f>100*'Update by Pfaffenzeller to 2013'!F70/'Update by Pfaffenzeller to 2013'!F$82</f>
        <v>34.905660377358487</v>
      </c>
      <c r="G70">
        <f>100*'Update by Pfaffenzeller to 2013'!G70/'Update by Pfaffenzeller to 2013'!G$82</f>
        <v>39.185953711093376</v>
      </c>
      <c r="H70">
        <f>100*'Update by Pfaffenzeller to 2013'!H70/'Update by Pfaffenzeller to 2013'!H$82</f>
        <v>6.9197207678883066</v>
      </c>
      <c r="I70"/>
      <c r="J70">
        <f>100*'Update by Pfaffenzeller to 2013'!J70/'Update by Pfaffenzeller to 2013'!J$82</f>
        <v>22.846253588216413</v>
      </c>
      <c r="K70">
        <f>100*'Update by Pfaffenzeller to 2013'!K70/'Update by Pfaffenzeller to 2013'!K$82</f>
        <v>40.131926121372032</v>
      </c>
      <c r="L70">
        <f>100*'Update by Pfaffenzeller to 2013'!L70/'Update by Pfaffenzeller to 2013'!L$82</f>
        <v>28.946015424164525</v>
      </c>
      <c r="M70">
        <f>100*'Update by Pfaffenzeller to 2013'!M70/'Update by Pfaffenzeller to 2013'!M$82</f>
        <v>32.828529555446998</v>
      </c>
      <c r="N70">
        <f>100*'Update by Pfaffenzeller to 2013'!N70/'Update by Pfaffenzeller to 2013'!N$82</f>
        <v>87.987012987012989</v>
      </c>
      <c r="O70"/>
      <c r="P70"/>
      <c r="Q70">
        <f>100*'Update by Pfaffenzeller to 2013'!Q70/'Update by Pfaffenzeller to 2013'!Q$82</f>
        <v>52.923757590294336</v>
      </c>
      <c r="R70">
        <f>100*'Update by Pfaffenzeller to 2013'!R70/'Update by Pfaffenzeller to 2013'!R$82</f>
        <v>26.940133037694011</v>
      </c>
      <c r="S70"/>
      <c r="T70">
        <f>100*'Update by Pfaffenzeller to 2013'!T70/'Update by Pfaffenzeller to 2013'!T$82</f>
        <v>56.874427131072409</v>
      </c>
      <c r="U70">
        <f>100*'Update by Pfaffenzeller to 2013'!U70/'Update by Pfaffenzeller to 2013'!U$82</f>
        <v>33.997252747252745</v>
      </c>
      <c r="V70">
        <f>100*'Update by Pfaffenzeller to 2013'!V70/'Update by Pfaffenzeller to 2013'!V$82</f>
        <v>18.640283663832861</v>
      </c>
      <c r="W70">
        <f>100*'Update by Pfaffenzeller to 2013'!W70/'Update by Pfaffenzeller to 2013'!W$82</f>
        <v>10.394456289978679</v>
      </c>
      <c r="X70">
        <f>100*'Update by Pfaffenzeller to 2013'!X70/'Update by Pfaffenzeller to 2013'!X$82</f>
        <v>26.490066225165563</v>
      </c>
      <c r="Y70">
        <f>100*'Update by Pfaffenzeller to 2013'!Y70/'Update by Pfaffenzeller to 2013'!Y$82</f>
        <v>34.428383705650461</v>
      </c>
      <c r="Z70">
        <f>100*'Update by Pfaffenzeller to 2013'!Z70/'Update by Pfaffenzeller to 2013'!Z$82</f>
        <v>31.755121520568</v>
      </c>
    </row>
    <row r="71" spans="1:26" x14ac:dyDescent="0.2">
      <c r="A71" s="1">
        <v>1969</v>
      </c>
      <c r="B71">
        <f>100*'Update by Pfaffenzeller to 2013'!B71/'Update by Pfaffenzeller to 2013'!B$82</f>
        <v>25.302942873629544</v>
      </c>
      <c r="C71">
        <f>100*'Update by Pfaffenzeller to 2013'!C71/'Update by Pfaffenzeller to 2013'!C$82</f>
        <v>34.722488957173034</v>
      </c>
      <c r="D71">
        <f>100*'Update by Pfaffenzeller to 2013'!D71/'Update by Pfaffenzeller to 2013'!D$82</f>
        <v>43.767289120966936</v>
      </c>
      <c r="E71">
        <f>100*'Update by Pfaffenzeller to 2013'!E71/'Update by Pfaffenzeller to 2013'!E$82</f>
        <v>40.991520353011197</v>
      </c>
      <c r="F71">
        <f>100*'Update by Pfaffenzeller to 2013'!F71/'Update by Pfaffenzeller to 2013'!F$82</f>
        <v>33.647798742138363</v>
      </c>
      <c r="G71">
        <f>100*'Update by Pfaffenzeller to 2013'!G71/'Update by Pfaffenzeller to 2013'!G$82</f>
        <v>43.016759776536311</v>
      </c>
      <c r="H71">
        <f>100*'Update by Pfaffenzeller to 2013'!H71/'Update by Pfaffenzeller to 2013'!H$82</f>
        <v>11.753926701570679</v>
      </c>
      <c r="I71"/>
      <c r="J71">
        <f>100*'Update by Pfaffenzeller to 2013'!J71/'Update by Pfaffenzeller to 2013'!J$82</f>
        <v>26.30056278255244</v>
      </c>
      <c r="K71">
        <f>100*'Update by Pfaffenzeller to 2013'!K71/'Update by Pfaffenzeller to 2013'!K$82</f>
        <v>41.873350923482846</v>
      </c>
      <c r="L71">
        <f>100*'Update by Pfaffenzeller to 2013'!L71/'Update by Pfaffenzeller to 2013'!L$82</f>
        <v>31.053984575835475</v>
      </c>
      <c r="M71">
        <f>100*'Update by Pfaffenzeller to 2013'!M71/'Update by Pfaffenzeller to 2013'!M$82</f>
        <v>29.702002931118713</v>
      </c>
      <c r="N71">
        <f>100*'Update by Pfaffenzeller to 2013'!N71/'Update by Pfaffenzeller to 2013'!N$82</f>
        <v>92.857142857142861</v>
      </c>
      <c r="O71"/>
      <c r="P71"/>
      <c r="Q71">
        <f>100*'Update by Pfaffenzeller to 2013'!Q71/'Update by Pfaffenzeller to 2013'!Q$82</f>
        <v>48.877404924449536</v>
      </c>
      <c r="R71">
        <f>100*'Update by Pfaffenzeller to 2013'!R71/'Update by Pfaffenzeller to 2013'!R$82</f>
        <v>35.56294653855629</v>
      </c>
      <c r="S71"/>
      <c r="T71">
        <f>100*'Update by Pfaffenzeller to 2013'!T71/'Update by Pfaffenzeller to 2013'!T$82</f>
        <v>67.186067827681029</v>
      </c>
      <c r="U71">
        <f>100*'Update by Pfaffenzeller to 2013'!U71/'Update by Pfaffenzeller to 2013'!U$82</f>
        <v>36.195054945054942</v>
      </c>
      <c r="V71">
        <f>100*'Update by Pfaffenzeller to 2013'!V71/'Update by Pfaffenzeller to 2013'!V$82</f>
        <v>20.432028909075552</v>
      </c>
      <c r="W71">
        <f>100*'Update by Pfaffenzeller to 2013'!W71/'Update by Pfaffenzeller to 2013'!W$82</f>
        <v>8.6790075596045746</v>
      </c>
      <c r="X71">
        <f>100*'Update by Pfaffenzeller to 2013'!X71/'Update by Pfaffenzeller to 2013'!X$82</f>
        <v>31.898454746136867</v>
      </c>
      <c r="Y71">
        <f>100*'Update by Pfaffenzeller to 2013'!Y71/'Update by Pfaffenzeller to 2013'!Y$82</f>
        <v>37.713534822601844</v>
      </c>
      <c r="Z71">
        <f>100*'Update by Pfaffenzeller to 2013'!Z71/'Update by Pfaffenzeller to 2013'!Z$82</f>
        <v>33.456288744884141</v>
      </c>
    </row>
    <row r="72" spans="1:26" x14ac:dyDescent="0.2">
      <c r="A72" s="1">
        <v>1970</v>
      </c>
      <c r="B72">
        <f>100*'Update by Pfaffenzeller to 2013'!B72/'Update by Pfaffenzeller to 2013'!B$82</f>
        <v>33.092902481246391</v>
      </c>
      <c r="C72">
        <f>100*'Update by Pfaffenzeller to 2013'!C72/'Update by Pfaffenzeller to 2013'!C$82</f>
        <v>25.888227386210872</v>
      </c>
      <c r="D72">
        <f>100*'Update by Pfaffenzeller to 2013'!D72/'Update by Pfaffenzeller to 2013'!D$82</f>
        <v>50.32112996767713</v>
      </c>
      <c r="E72">
        <f>100*'Update by Pfaffenzeller to 2013'!E72/'Update by Pfaffenzeller to 2013'!E$82</f>
        <v>30.751004943951752</v>
      </c>
      <c r="F72">
        <f>100*'Update by Pfaffenzeller to 2013'!F72/'Update by Pfaffenzeller to 2013'!F$82</f>
        <v>32.914046121593287</v>
      </c>
      <c r="G72">
        <f>100*'Update by Pfaffenzeller to 2013'!G72/'Update by Pfaffenzeller to 2013'!G$82</f>
        <v>46.608140462889068</v>
      </c>
      <c r="H72">
        <f>100*'Update by Pfaffenzeller to 2013'!H72/'Update by Pfaffenzeller to 2013'!H$82</f>
        <v>13.086096567771959</v>
      </c>
      <c r="I72"/>
      <c r="J72">
        <f>100*'Update by Pfaffenzeller to 2013'!J72/'Update by Pfaffenzeller to 2013'!J$82</f>
        <v>25.870939572825591</v>
      </c>
      <c r="K72">
        <f>100*'Update by Pfaffenzeller to 2013'!K72/'Update by Pfaffenzeller to 2013'!K$82</f>
        <v>43.641160949868073</v>
      </c>
      <c r="L72">
        <f>100*'Update by Pfaffenzeller to 2013'!L72/'Update by Pfaffenzeller to 2013'!L$82</f>
        <v>44.575835475578415</v>
      </c>
      <c r="M72">
        <f>100*'Update by Pfaffenzeller to 2013'!M72/'Update by Pfaffenzeller to 2013'!M$82</f>
        <v>30.874450415241817</v>
      </c>
      <c r="N72">
        <f>100*'Update by Pfaffenzeller to 2013'!N72/'Update by Pfaffenzeller to 2013'!N$82</f>
        <v>88.961038961038966</v>
      </c>
      <c r="O72"/>
      <c r="P72"/>
      <c r="Q72">
        <f>100*'Update by Pfaffenzeller to 2013'!Q72/'Update by Pfaffenzeller to 2013'!Q$82</f>
        <v>47.277836628904687</v>
      </c>
      <c r="R72">
        <f>100*'Update by Pfaffenzeller to 2013'!R72/'Update by Pfaffenzeller to 2013'!R$82</f>
        <v>28.486080315348605</v>
      </c>
      <c r="S72">
        <f>100*'Update by Pfaffenzeller to 2013'!S72/'Update by Pfaffenzeller to 2013'!S$82</f>
        <v>30.533101982335218</v>
      </c>
      <c r="T72">
        <f>100*'Update by Pfaffenzeller to 2013'!T72/'Update by Pfaffenzeller to 2013'!T$82</f>
        <v>64.757103574702114</v>
      </c>
      <c r="U72">
        <f>100*'Update by Pfaffenzeller to 2013'!U72/'Update by Pfaffenzeller to 2013'!U$82</f>
        <v>38.18681318681319</v>
      </c>
      <c r="V72">
        <f>100*'Update by Pfaffenzeller to 2013'!V72/'Update by Pfaffenzeller to 2013'!V$82</f>
        <v>21.898500109185548</v>
      </c>
      <c r="W72">
        <f>100*'Update by Pfaffenzeller to 2013'!W72/'Update by Pfaffenzeller to 2013'!W$82</f>
        <v>8.5820895522388057</v>
      </c>
      <c r="X72">
        <f>100*'Update by Pfaffenzeller to 2013'!X72/'Update by Pfaffenzeller to 2013'!X$82</f>
        <v>33.554083885209714</v>
      </c>
      <c r="Y72">
        <f>100*'Update by Pfaffenzeller to 2013'!Y72/'Update by Pfaffenzeller to 2013'!Y$82</f>
        <v>38.764783180026285</v>
      </c>
      <c r="Z72">
        <f>100*'Update by Pfaffenzeller to 2013'!Z72/'Update by Pfaffenzeller to 2013'!Z$82</f>
        <v>35.582747775279309</v>
      </c>
    </row>
    <row r="73" spans="1:26" x14ac:dyDescent="0.2">
      <c r="A73" s="1">
        <v>1971</v>
      </c>
      <c r="B73">
        <f>100*'Update by Pfaffenzeller to 2013'!B73/'Update by Pfaffenzeller to 2013'!B$82</f>
        <v>28.62088863242931</v>
      </c>
      <c r="C73">
        <f>100*'Update by Pfaffenzeller to 2013'!C73/'Update by Pfaffenzeller to 2013'!C$82</f>
        <v>20.687536009218359</v>
      </c>
      <c r="D73">
        <f>100*'Update by Pfaffenzeller to 2013'!D73/'Update by Pfaffenzeller to 2013'!D$82</f>
        <v>51.270021848503482</v>
      </c>
      <c r="E73">
        <f>100*'Update by Pfaffenzeller to 2013'!E73/'Update by Pfaffenzeller to 2013'!E$82</f>
        <v>27.154870641743134</v>
      </c>
      <c r="F73">
        <f>100*'Update by Pfaffenzeller to 2013'!F73/'Update by Pfaffenzeller to 2013'!F$82</f>
        <v>33.490566037735846</v>
      </c>
      <c r="G73">
        <f>100*'Update by Pfaffenzeller to 2013'!G73/'Update by Pfaffenzeller to 2013'!G$82</f>
        <v>46.608140462889068</v>
      </c>
      <c r="H73">
        <f>100*'Update by Pfaffenzeller to 2013'!H73/'Update by Pfaffenzeller to 2013'!H$82</f>
        <v>15.782431646305991</v>
      </c>
      <c r="I73"/>
      <c r="J73">
        <f>100*'Update by Pfaffenzeller to 2013'!J73/'Update by Pfaffenzeller to 2013'!J$82</f>
        <v>27.606755928254231</v>
      </c>
      <c r="K73">
        <f>100*'Update by Pfaffenzeller to 2013'!K73/'Update by Pfaffenzeller to 2013'!K$82</f>
        <v>37.229551451187334</v>
      </c>
      <c r="L73">
        <f>100*'Update by Pfaffenzeller to 2013'!L73/'Update by Pfaffenzeller to 2013'!L$82</f>
        <v>44.747215081405322</v>
      </c>
      <c r="M73">
        <f>100*'Update by Pfaffenzeller to 2013'!M73/'Update by Pfaffenzeller to 2013'!M$82</f>
        <v>36.199316072300924</v>
      </c>
      <c r="N73">
        <f>100*'Update by Pfaffenzeller to 2013'!N73/'Update by Pfaffenzeller to 2013'!N$82</f>
        <v>92.857142857142861</v>
      </c>
      <c r="O73"/>
      <c r="P73"/>
      <c r="Q73">
        <f>100*'Update by Pfaffenzeller to 2013'!Q73/'Update by Pfaffenzeller to 2013'!Q$82</f>
        <v>45.813328078022543</v>
      </c>
      <c r="R73">
        <f>100*'Update by Pfaffenzeller to 2013'!R73/'Update by Pfaffenzeller to 2013'!R$82</f>
        <v>24.575018477457501</v>
      </c>
      <c r="S73">
        <f>100*'Update by Pfaffenzeller to 2013'!S73/'Update by Pfaffenzeller to 2013'!S$82</f>
        <v>16.68295257325024</v>
      </c>
      <c r="T73">
        <f>100*'Update by Pfaffenzeller to 2013'!T73/'Update by Pfaffenzeller to 2013'!T$82</f>
        <v>49.495875343721359</v>
      </c>
      <c r="U73">
        <f>100*'Update by Pfaffenzeller to 2013'!U73/'Update by Pfaffenzeller to 2013'!U$82</f>
        <v>38.530219780219781</v>
      </c>
      <c r="V73">
        <f>100*'Update by Pfaffenzeller to 2013'!V73/'Update by Pfaffenzeller to 2013'!V$82</f>
        <v>20.935820359449412</v>
      </c>
      <c r="W73">
        <f>100*'Update by Pfaffenzeller to 2013'!W73/'Update by Pfaffenzeller to 2013'!W$82</f>
        <v>7.4917619693739104</v>
      </c>
      <c r="X73">
        <f>100*'Update by Pfaffenzeller to 2013'!X73/'Update by Pfaffenzeller to 2013'!X$82</f>
        <v>28.035320088300221</v>
      </c>
      <c r="Y73">
        <f>100*'Update by Pfaffenzeller to 2013'!Y73/'Update by Pfaffenzeller to 2013'!Y$82</f>
        <v>40.604467805519057</v>
      </c>
      <c r="Z73">
        <f>100*'Update by Pfaffenzeller to 2013'!Z73/'Update by Pfaffenzeller to 2013'!Z$82</f>
        <v>37.42567893495513</v>
      </c>
    </row>
    <row r="74" spans="1:26" x14ac:dyDescent="0.2">
      <c r="A74" s="1">
        <v>1972</v>
      </c>
      <c r="B74">
        <f>100*'Update by Pfaffenzeller to 2013'!B74/'Update by Pfaffenzeller to 2013'!B$82</f>
        <v>31.794575879976918</v>
      </c>
      <c r="C74">
        <f>100*'Update by Pfaffenzeller to 2013'!C74/'Update by Pfaffenzeller to 2013'!C$82</f>
        <v>24.682158632609948</v>
      </c>
      <c r="D74">
        <f>100*'Update by Pfaffenzeller to 2013'!D74/'Update by Pfaffenzeller to 2013'!D$82</f>
        <v>47.14326844615006</v>
      </c>
      <c r="E74">
        <f>100*'Update by Pfaffenzeller to 2013'!E74/'Update by Pfaffenzeller to 2013'!E$82</f>
        <v>31.495335013372888</v>
      </c>
      <c r="F74">
        <f>100*'Update by Pfaffenzeller to 2013'!F74/'Update by Pfaffenzeller to 2013'!F$82</f>
        <v>37.368972746331238</v>
      </c>
      <c r="G74">
        <f>100*'Update by Pfaffenzeller to 2013'!G74/'Update by Pfaffenzeller to 2013'!G$82</f>
        <v>44.692737430167597</v>
      </c>
      <c r="H74">
        <f>100*'Update by Pfaffenzeller to 2013'!H74/'Update by Pfaffenzeller to 2013'!H$82</f>
        <v>25.936591041303082</v>
      </c>
      <c r="I74"/>
      <c r="J74">
        <f>100*'Update by Pfaffenzeller to 2013'!J74/'Update by Pfaffenzeller to 2013'!J$82</f>
        <v>37.19012526780633</v>
      </c>
      <c r="K74">
        <f>100*'Update by Pfaffenzeller to 2013'!K74/'Update by Pfaffenzeller to 2013'!K$82</f>
        <v>42.453825857519789</v>
      </c>
      <c r="L74">
        <f>100*'Update by Pfaffenzeller to 2013'!L74/'Update by Pfaffenzeller to 2013'!L$82</f>
        <v>37.240788346186804</v>
      </c>
      <c r="M74">
        <f>100*'Update by Pfaffenzeller to 2013'!M74/'Update by Pfaffenzeller to 2013'!M$82</f>
        <v>38.739618954567661</v>
      </c>
      <c r="N74">
        <f>100*'Update by Pfaffenzeller to 2013'!N74/'Update by Pfaffenzeller to 2013'!N$82</f>
        <v>97.077922077922082</v>
      </c>
      <c r="O74"/>
      <c r="P74"/>
      <c r="Q74">
        <f>100*'Update by Pfaffenzeller to 2013'!Q74/'Update by Pfaffenzeller to 2013'!Q$82</f>
        <v>47.175335066217315</v>
      </c>
      <c r="R74">
        <f>100*'Update by Pfaffenzeller to 2013'!R74/'Update by Pfaffenzeller to 2013'!R$82</f>
        <v>24.765952204976593</v>
      </c>
      <c r="S74">
        <f>100*'Update by Pfaffenzeller to 2013'!S74/'Update by Pfaffenzeller to 2013'!S$82</f>
        <v>17.294788918976014</v>
      </c>
      <c r="T74">
        <f>100*'Update by Pfaffenzeller to 2013'!T74/'Update by Pfaffenzeller to 2013'!T$82</f>
        <v>49.083409715857009</v>
      </c>
      <c r="U74">
        <f>100*'Update by Pfaffenzeller to 2013'!U74/'Update by Pfaffenzeller to 2013'!U$82</f>
        <v>35.096153846153847</v>
      </c>
      <c r="V74">
        <f>100*'Update by Pfaffenzeller to 2013'!V74/'Update by Pfaffenzeller to 2013'!V$82</f>
        <v>22.294962076653675</v>
      </c>
      <c r="W74">
        <f>100*'Update by Pfaffenzeller to 2013'!W74/'Update by Pfaffenzeller to 2013'!W$82</f>
        <v>8.1653421205660024</v>
      </c>
      <c r="X74">
        <f>100*'Update by Pfaffenzeller to 2013'!X74/'Update by Pfaffenzeller to 2013'!X$82</f>
        <v>33.333333333333336</v>
      </c>
      <c r="Y74">
        <f>100*'Update by Pfaffenzeller to 2013'!Y74/'Update by Pfaffenzeller to 2013'!Y$82</f>
        <v>49.540078843626816</v>
      </c>
      <c r="Z74">
        <f>100*'Update by Pfaffenzeller to 2013'!Z74/'Update by Pfaffenzeller to 2013'!Z$82</f>
        <v>40.828013383587411</v>
      </c>
    </row>
    <row r="75" spans="1:26" x14ac:dyDescent="0.2">
      <c r="A75" s="1">
        <v>1973</v>
      </c>
      <c r="B75">
        <f>100*'Update by Pfaffenzeller to 2013'!B75/'Update by Pfaffenzeller to 2013'!B$82</f>
        <v>39.613387189844204</v>
      </c>
      <c r="C75">
        <f>100*'Update by Pfaffenzeller to 2013'!C75/'Update by Pfaffenzeller to 2013'!C$82</f>
        <v>43.433839062800075</v>
      </c>
      <c r="D75">
        <f>100*'Update by Pfaffenzeller to 2013'!D75/'Update by Pfaffenzeller to 2013'!D$82</f>
        <v>47.505745401818302</v>
      </c>
      <c r="E75">
        <f>100*'Update by Pfaffenzeller to 2013'!E75/'Update by Pfaffenzeller to 2013'!E$82</f>
        <v>71.312610627422799</v>
      </c>
      <c r="F75">
        <f>100*'Update by Pfaffenzeller to 2013'!F75/'Update by Pfaffenzeller to 2013'!F$82</f>
        <v>77.148846960167702</v>
      </c>
      <c r="G75">
        <f>100*'Update by Pfaffenzeller to 2013'!G75/'Update by Pfaffenzeller to 2013'!G$82</f>
        <v>78.212290502793294</v>
      </c>
      <c r="H75">
        <f>100*'Update by Pfaffenzeller to 2013'!H75/'Update by Pfaffenzeller to 2013'!H$82</f>
        <v>33.603839441535776</v>
      </c>
      <c r="I75"/>
      <c r="J75">
        <f>100*'Update by Pfaffenzeller to 2013'!J75/'Update by Pfaffenzeller to 2013'!J$82</f>
        <v>48.197487665404694</v>
      </c>
      <c r="K75">
        <f>100*'Update by Pfaffenzeller to 2013'!K75/'Update by Pfaffenzeller to 2013'!K$82</f>
        <v>43.509234828496041</v>
      </c>
      <c r="L75">
        <f>100*'Update by Pfaffenzeller to 2013'!L75/'Update by Pfaffenzeller to 2013'!L$82</f>
        <v>64.69580119965724</v>
      </c>
      <c r="M75">
        <f>100*'Update by Pfaffenzeller to 2013'!M75/'Update by Pfaffenzeller to 2013'!M$82</f>
        <v>66.194430874450418</v>
      </c>
      <c r="N75">
        <f>100*'Update by Pfaffenzeller to 2013'!N75/'Update by Pfaffenzeller to 2013'!N$82</f>
        <v>93.831168831168824</v>
      </c>
      <c r="O75"/>
      <c r="P75"/>
      <c r="Q75">
        <f>100*'Update by Pfaffenzeller to 2013'!Q75/'Update by Pfaffenzeller to 2013'!Q$82</f>
        <v>49.564670643615067</v>
      </c>
      <c r="R75">
        <f>100*'Update by Pfaffenzeller to 2013'!R75/'Update by Pfaffenzeller to 2013'!R$82</f>
        <v>48.355506282335554</v>
      </c>
      <c r="S75">
        <f>100*'Update by Pfaffenzeller to 2013'!S75/'Update by Pfaffenzeller to 2013'!S$82</f>
        <v>24.631237232957012</v>
      </c>
      <c r="T75">
        <f>100*'Update by Pfaffenzeller to 2013'!T75/'Update by Pfaffenzeller to 2013'!T$82</f>
        <v>81.851512373968831</v>
      </c>
      <c r="U75">
        <f>100*'Update by Pfaffenzeller to 2013'!U75/'Update by Pfaffenzeller to 2013'!U$82</f>
        <v>40.453296703296701</v>
      </c>
      <c r="V75">
        <f>100*'Update by Pfaffenzeller to 2013'!V75/'Update by Pfaffenzeller to 2013'!V$82</f>
        <v>28.627401568092079</v>
      </c>
      <c r="W75">
        <f>100*'Update by Pfaffenzeller to 2013'!W75/'Update by Pfaffenzeller to 2013'!W$82</f>
        <v>12.395813142081799</v>
      </c>
      <c r="X75">
        <f>100*'Update by Pfaffenzeller to 2013'!X75/'Update by Pfaffenzeller to 2013'!X$82</f>
        <v>47.461368653421637</v>
      </c>
      <c r="Y75">
        <f>100*'Update by Pfaffenzeller to 2013'!Y75/'Update by Pfaffenzeller to 2013'!Y$82</f>
        <v>111.82654402102497</v>
      </c>
      <c r="Z75">
        <f>100*'Update by Pfaffenzeller to 2013'!Z75/'Update by Pfaffenzeller to 2013'!Z$82</f>
        <v>47.349154410132627</v>
      </c>
    </row>
    <row r="76" spans="1:26" x14ac:dyDescent="0.2">
      <c r="A76" s="1">
        <v>1974</v>
      </c>
      <c r="B76">
        <f>100*'Update by Pfaffenzeller to 2013'!B76/'Update by Pfaffenzeller to 2013'!B$82</f>
        <v>41.892671667628385</v>
      </c>
      <c r="C76">
        <f>100*'Update by Pfaffenzeller to 2013'!C76/'Update by Pfaffenzeller to 2013'!C$82</f>
        <v>59.9001344344152</v>
      </c>
      <c r="D76">
        <f>100*'Update by Pfaffenzeller to 2013'!D76/'Update by Pfaffenzeller to 2013'!D$82</f>
        <v>65.918384877580223</v>
      </c>
      <c r="E76">
        <f>100*'Update by Pfaffenzeller to 2013'!E76/'Update by Pfaffenzeller to 2013'!E$82</f>
        <v>125.9091016803723</v>
      </c>
      <c r="F76">
        <f>100*'Update by Pfaffenzeller to 2013'!F76/'Update by Pfaffenzeller to 2013'!F$82</f>
        <v>109.38155136268342</v>
      </c>
      <c r="G76">
        <f>100*'Update by Pfaffenzeller to 2013'!G76/'Update by Pfaffenzeller to 2013'!G$82</f>
        <v>105.34716679968076</v>
      </c>
      <c r="H76">
        <f>100*'Update by Pfaffenzeller to 2013'!H76/'Update by Pfaffenzeller to 2013'!H$82</f>
        <v>104.58406050029087</v>
      </c>
      <c r="I76"/>
      <c r="J76">
        <f>100*'Update by Pfaffenzeller to 2013'!J76/'Update by Pfaffenzeller to 2013'!J$82</f>
        <v>49.33737505250253</v>
      </c>
      <c r="K76">
        <f>100*'Update by Pfaffenzeller to 2013'!K76/'Update by Pfaffenzeller to 2013'!K$82</f>
        <v>48.575197889182057</v>
      </c>
      <c r="L76">
        <f>100*'Update by Pfaffenzeller to 2013'!L76/'Update by Pfaffenzeller to 2013'!L$82</f>
        <v>114.65295629820051</v>
      </c>
      <c r="M76">
        <f>100*'Update by Pfaffenzeller to 2013'!M76/'Update by Pfaffenzeller to 2013'!M$82</f>
        <v>69.12554958475819</v>
      </c>
      <c r="N76">
        <f>100*'Update by Pfaffenzeller to 2013'!N76/'Update by Pfaffenzeller to 2013'!N$82</f>
        <v>114.6103896103896</v>
      </c>
      <c r="O76"/>
      <c r="P76"/>
      <c r="Q76">
        <f>100*'Update by Pfaffenzeller to 2013'!Q76/'Update by Pfaffenzeller to 2013'!Q$82</f>
        <v>65.121504694509568</v>
      </c>
      <c r="R76">
        <f>100*'Update by Pfaffenzeller to 2013'!R76/'Update by Pfaffenzeller to 2013'!R$82</f>
        <v>53.461443705346142</v>
      </c>
      <c r="S76">
        <f>100*'Update by Pfaffenzeller to 2013'!S76/'Update by Pfaffenzeller to 2013'!S$82</f>
        <v>63.761223101542576</v>
      </c>
      <c r="T76">
        <f>100*'Update by Pfaffenzeller to 2013'!T76/'Update by Pfaffenzeller to 2013'!T$82</f>
        <v>94.362969752520627</v>
      </c>
      <c r="U76">
        <f>100*'Update by Pfaffenzeller to 2013'!U76/'Update by Pfaffenzeller to 2013'!U$82</f>
        <v>46.291208791208788</v>
      </c>
      <c r="V76">
        <f>100*'Update by Pfaffenzeller to 2013'!V76/'Update by Pfaffenzeller to 2013'!V$82</f>
        <v>48.788916372292967</v>
      </c>
      <c r="W76">
        <f>100*'Update by Pfaffenzeller to 2013'!W76/'Update by Pfaffenzeller to 2013'!W$82</f>
        <v>22.81449893390192</v>
      </c>
      <c r="X76">
        <f>100*'Update by Pfaffenzeller to 2013'!X76/'Update by Pfaffenzeller to 2013'!X$82</f>
        <v>65.452538631346584</v>
      </c>
      <c r="Y76">
        <f>100*'Update by Pfaffenzeller to 2013'!Y76/'Update by Pfaffenzeller to 2013'!Y$82</f>
        <v>162.81208935611039</v>
      </c>
      <c r="Z76">
        <f>100*'Update by Pfaffenzeller to 2013'!Z76/'Update by Pfaffenzeller to 2013'!Z$82</f>
        <v>57.697921691389148</v>
      </c>
    </row>
    <row r="77" spans="1:26" x14ac:dyDescent="0.2">
      <c r="A77" s="1">
        <v>1975</v>
      </c>
      <c r="B77">
        <f>100*'Update by Pfaffenzeller to 2013'!B77/'Update by Pfaffenzeller to 2013'!B$82</f>
        <v>41.546451240623192</v>
      </c>
      <c r="C77">
        <f>100*'Update by Pfaffenzeller to 2013'!C77/'Update by Pfaffenzeller to 2013'!C$82</f>
        <v>47.835605915114265</v>
      </c>
      <c r="D77">
        <f>100*'Update by Pfaffenzeller to 2013'!D77/'Update by Pfaffenzeller to 2013'!D$82</f>
        <v>68.834364349159841</v>
      </c>
      <c r="E77">
        <f>100*'Update by Pfaffenzeller to 2013'!E77/'Update by Pfaffenzeller to 2013'!E$82</f>
        <v>83.124068915868108</v>
      </c>
      <c r="F77">
        <f>100*'Update by Pfaffenzeller to 2013'!F77/'Update by Pfaffenzeller to 2013'!F$82</f>
        <v>95.020964360587001</v>
      </c>
      <c r="G77">
        <f>100*'Update by Pfaffenzeller to 2013'!G77/'Update by Pfaffenzeller to 2013'!G$82</f>
        <v>95.450917797286507</v>
      </c>
      <c r="H77">
        <f>100*'Update by Pfaffenzeller to 2013'!H77/'Update by Pfaffenzeller to 2013'!H$82</f>
        <v>71.547411285631185</v>
      </c>
      <c r="I77"/>
      <c r="J77">
        <f>100*'Update by Pfaffenzeller to 2013'!J77/'Update by Pfaffenzeller to 2013'!J$82</f>
        <v>51.194456023579875</v>
      </c>
      <c r="K77">
        <f>100*'Update by Pfaffenzeller to 2013'!K77/'Update by Pfaffenzeller to 2013'!K$82</f>
        <v>65.092348284960423</v>
      </c>
      <c r="L77">
        <f>100*'Update by Pfaffenzeller to 2013'!L77/'Update by Pfaffenzeller to 2013'!L$82</f>
        <v>74.413024850042845</v>
      </c>
      <c r="M77">
        <f>100*'Update by Pfaffenzeller to 2013'!M77/'Update by Pfaffenzeller to 2013'!M$82</f>
        <v>56.717147044455302</v>
      </c>
      <c r="N77">
        <f>100*'Update by Pfaffenzeller to 2013'!N77/'Update by Pfaffenzeller to 2013'!N$82</f>
        <v>120.45454545454545</v>
      </c>
      <c r="O77"/>
      <c r="P77"/>
      <c r="Q77">
        <f>100*'Update by Pfaffenzeller to 2013'!Q77/'Update by Pfaffenzeller to 2013'!Q$82</f>
        <v>80.936082668018187</v>
      </c>
      <c r="R77">
        <f>100*'Update by Pfaffenzeller to 2013'!R77/'Update by Pfaffenzeller to 2013'!R$82</f>
        <v>40.588814979058881</v>
      </c>
      <c r="S77">
        <f>100*'Update by Pfaffenzeller to 2013'!S77/'Update by Pfaffenzeller to 2013'!S$82</f>
        <v>58.122586500783321</v>
      </c>
      <c r="T77">
        <f>100*'Update by Pfaffenzeller to 2013'!T77/'Update by Pfaffenzeller to 2013'!T$82</f>
        <v>56.691109074243812</v>
      </c>
      <c r="U77">
        <f>100*'Update by Pfaffenzeller to 2013'!U77/'Update by Pfaffenzeller to 2013'!U$82</f>
        <v>54.739010989010985</v>
      </c>
      <c r="V77">
        <f>100*'Update by Pfaffenzeller to 2013'!V77/'Update by Pfaffenzeller to 2013'!V$82</f>
        <v>40.993291277160047</v>
      </c>
      <c r="W77">
        <f>100*'Update by Pfaffenzeller to 2013'!W77/'Update by Pfaffenzeller to 2013'!W$82</f>
        <v>21.414033727466563</v>
      </c>
      <c r="X77">
        <f>100*'Update by Pfaffenzeller to 2013'!X77/'Update by Pfaffenzeller to 2013'!X$82</f>
        <v>46.026490066225172</v>
      </c>
      <c r="Y77">
        <f>100*'Update by Pfaffenzeller to 2013'!Y77/'Update by Pfaffenzeller to 2013'!Y$82</f>
        <v>97.634691195795014</v>
      </c>
      <c r="Z77">
        <f>100*'Update by Pfaffenzeller to 2013'!Z77/'Update by Pfaffenzeller to 2013'!Z$82</f>
        <v>64.090851414795068</v>
      </c>
    </row>
    <row r="78" spans="1:26" x14ac:dyDescent="0.2">
      <c r="A78" s="1">
        <v>1976</v>
      </c>
      <c r="B78">
        <f>100*'Update by Pfaffenzeller to 2013'!B78/'Update by Pfaffenzeller to 2013'!B$82</f>
        <v>90.796306982111943</v>
      </c>
      <c r="C78">
        <f>100*'Update by Pfaffenzeller to 2013'!C78/'Update by Pfaffenzeller to 2013'!C$82</f>
        <v>78.544267332437101</v>
      </c>
      <c r="D78">
        <f>100*'Update by Pfaffenzeller to 2013'!D78/'Update by Pfaffenzeller to 2013'!D$82</f>
        <v>71.543314093995491</v>
      </c>
      <c r="E78">
        <f>100*'Update by Pfaffenzeller to 2013'!E78/'Update by Pfaffenzeller to 2013'!E$82</f>
        <v>57.135274508577083</v>
      </c>
      <c r="F78">
        <f>100*'Update by Pfaffenzeller to 2013'!F78/'Update by Pfaffenzeller to 2013'!F$82</f>
        <v>78.144654088050316</v>
      </c>
      <c r="G78">
        <f>100*'Update by Pfaffenzeller to 2013'!G78/'Update by Pfaffenzeller to 2013'!G$82</f>
        <v>89.704708699122108</v>
      </c>
      <c r="H78">
        <f>100*'Update by Pfaffenzeller to 2013'!H78/'Update by Pfaffenzeller to 2013'!H$82</f>
        <v>40.407213496218723</v>
      </c>
      <c r="I78"/>
      <c r="J78">
        <f>100*'Update by Pfaffenzeller to 2013'!J78/'Update by Pfaffenzeller to 2013'!J$82</f>
        <v>54.278041964361286</v>
      </c>
      <c r="K78">
        <f>100*'Update by Pfaffenzeller to 2013'!K78/'Update by Pfaffenzeller to 2013'!K$82</f>
        <v>67.889182058047496</v>
      </c>
      <c r="L78">
        <f>100*'Update by Pfaffenzeller to 2013'!L78/'Update by Pfaffenzeller to 2013'!L$82</f>
        <v>69.66580976863753</v>
      </c>
      <c r="M78">
        <f>100*'Update by Pfaffenzeller to 2013'!M78/'Update by Pfaffenzeller to 2013'!M$82</f>
        <v>82.608695652173921</v>
      </c>
      <c r="N78">
        <f>100*'Update by Pfaffenzeller to 2013'!N78/'Update by Pfaffenzeller to 2013'!N$82</f>
        <v>95.974025974025992</v>
      </c>
      <c r="O78"/>
      <c r="P78"/>
      <c r="Q78">
        <f>100*'Update by Pfaffenzeller to 2013'!Q78/'Update by Pfaffenzeller to 2013'!Q$82</f>
        <v>96.083119373252757</v>
      </c>
      <c r="R78">
        <f>100*'Update by Pfaffenzeller to 2013'!R78/'Update by Pfaffenzeller to 2013'!R$82</f>
        <v>53.757083025375707</v>
      </c>
      <c r="S78">
        <f>100*'Update by Pfaffenzeller to 2013'!S78/'Update by Pfaffenzeller to 2013'!S$82</f>
        <v>56.579046111942837</v>
      </c>
      <c r="T78">
        <f>100*'Update by Pfaffenzeller to 2013'!T78/'Update by Pfaffenzeller to 2013'!T$82</f>
        <v>64.20714940421631</v>
      </c>
      <c r="U78">
        <f>100*'Update by Pfaffenzeller to 2013'!U78/'Update by Pfaffenzeller to 2013'!U$82</f>
        <v>61.53846153846154</v>
      </c>
      <c r="V78">
        <f>100*'Update by Pfaffenzeller to 2013'!V78/'Update by Pfaffenzeller to 2013'!V$82</f>
        <v>45.219663466274682</v>
      </c>
      <c r="W78">
        <f>100*'Update by Pfaffenzeller to 2013'!W78/'Update by Pfaffenzeller to 2013'!W$82</f>
        <v>21.094204303159529</v>
      </c>
      <c r="X78">
        <f>100*'Update by Pfaffenzeller to 2013'!X78/'Update by Pfaffenzeller to 2013'!X$82</f>
        <v>49.116997792494487</v>
      </c>
      <c r="Y78">
        <f>100*'Update by Pfaffenzeller to 2013'!Y78/'Update by Pfaffenzeller to 2013'!Y$82</f>
        <v>93.561103810775307</v>
      </c>
      <c r="Z78">
        <f>100*'Update by Pfaffenzeller to 2013'!Z78/'Update by Pfaffenzeller to 2013'!Z$82</f>
        <v>64.877553609947967</v>
      </c>
    </row>
    <row r="79" spans="1:26" x14ac:dyDescent="0.2">
      <c r="A79" s="1">
        <v>1977</v>
      </c>
      <c r="B79">
        <f>100*'Update by Pfaffenzeller to 2013'!B79/'Update by Pfaffenzeller to 2013'!B$82</f>
        <v>149.134448932487</v>
      </c>
      <c r="C79">
        <f>100*'Update by Pfaffenzeller to 2013'!C79/'Update by Pfaffenzeller to 2013'!C$82</f>
        <v>145.5732667562896</v>
      </c>
      <c r="D79">
        <f>100*'Update by Pfaffenzeller to 2013'!D79/'Update by Pfaffenzeller to 2013'!D$82</f>
        <v>117.78884925675113</v>
      </c>
      <c r="E79">
        <f>100*'Update by Pfaffenzeller to 2013'!E79/'Update by Pfaffenzeller to 2013'!E$82</f>
        <v>61.406804671422123</v>
      </c>
      <c r="F79">
        <f>100*'Update by Pfaffenzeller to 2013'!F79/'Update by Pfaffenzeller to 2013'!F$82</f>
        <v>60.691823899371066</v>
      </c>
      <c r="G79">
        <f>100*'Update by Pfaffenzeller to 2013'!G79/'Update by Pfaffenzeller to 2013'!G$82</f>
        <v>76.057462090981645</v>
      </c>
      <c r="H79">
        <f>100*'Update by Pfaffenzeller to 2013'!H79/'Update by Pfaffenzeller to 2013'!H$82</f>
        <v>28.327515997673061</v>
      </c>
      <c r="I79"/>
      <c r="J79">
        <f>100*'Update by Pfaffenzeller to 2013'!J79/'Update by Pfaffenzeller to 2013'!J$82</f>
        <v>58.920744392054637</v>
      </c>
      <c r="K79">
        <f>100*'Update by Pfaffenzeller to 2013'!K79/'Update by Pfaffenzeller to 2013'!K$82</f>
        <v>72.480211081794195</v>
      </c>
      <c r="L79">
        <f>100*'Update by Pfaffenzeller to 2013'!L79/'Update by Pfaffenzeller to 2013'!L$82</f>
        <v>90.779777206512435</v>
      </c>
      <c r="M79">
        <f>100*'Update by Pfaffenzeller to 2013'!M79/'Update by Pfaffenzeller to 2013'!M$82</f>
        <v>75.915974596971182</v>
      </c>
      <c r="N79">
        <f>100*'Update by Pfaffenzeller to 2013'!N79/'Update by Pfaffenzeller to 2013'!N$82</f>
        <v>104.18831168831167</v>
      </c>
      <c r="O79"/>
      <c r="P79"/>
      <c r="Q79">
        <f>100*'Update by Pfaffenzeller to 2013'!Q79/'Update by Pfaffenzeller to 2013'!Q$82</f>
        <v>99.036254866497757</v>
      </c>
      <c r="R79">
        <f>100*'Update by Pfaffenzeller to 2013'!R79/'Update by Pfaffenzeller to 2013'!R$82</f>
        <v>56.485587583148551</v>
      </c>
      <c r="S79">
        <f>100*'Update by Pfaffenzeller to 2013'!S79/'Update by Pfaffenzeller to 2013'!S$82</f>
        <v>66.59236447424361</v>
      </c>
      <c r="T79">
        <f>100*'Update by Pfaffenzeller to 2013'!T79/'Update by Pfaffenzeller to 2013'!T$82</f>
        <v>60.036663611365718</v>
      </c>
      <c r="U79">
        <f>100*'Update by Pfaffenzeller to 2013'!U79/'Update by Pfaffenzeller to 2013'!U$82</f>
        <v>72.115384615384613</v>
      </c>
      <c r="V79">
        <f>100*'Update by Pfaffenzeller to 2013'!V79/'Update by Pfaffenzeller to 2013'!V$82</f>
        <v>64.408532211612467</v>
      </c>
      <c r="W79">
        <f>100*'Update by Pfaffenzeller to 2013'!W79/'Update by Pfaffenzeller to 2013'!W$82</f>
        <v>22.402597402597404</v>
      </c>
      <c r="X79">
        <f>100*'Update by Pfaffenzeller to 2013'!X79/'Update by Pfaffenzeller to 2013'!X$82</f>
        <v>68.101545253863137</v>
      </c>
      <c r="Y79">
        <f>100*'Update by Pfaffenzeller to 2013'!Y79/'Update by Pfaffenzeller to 2013'!Y$82</f>
        <v>77.660972404730629</v>
      </c>
      <c r="Z79">
        <f>100*'Update by Pfaffenzeller to 2013'!Z79/'Update by Pfaffenzeller to 2013'!Z$82</f>
        <v>70.130694074356043</v>
      </c>
    </row>
    <row r="80" spans="1:26" x14ac:dyDescent="0.2">
      <c r="A80" s="1">
        <v>1978</v>
      </c>
      <c r="B80">
        <f>100*'Update by Pfaffenzeller to 2013'!B80/'Update by Pfaffenzeller to 2013'!B$82</f>
        <v>103.57761107905365</v>
      </c>
      <c r="C80">
        <f>100*'Update by Pfaffenzeller to 2013'!C80/'Update by Pfaffenzeller to 2013'!C$82</f>
        <v>130.70866141732282</v>
      </c>
      <c r="D80">
        <f>100*'Update by Pfaffenzeller to 2013'!D80/'Update by Pfaffenzeller to 2013'!D$82</f>
        <v>84.944537479613359</v>
      </c>
      <c r="E80">
        <f>100*'Update by Pfaffenzeller to 2013'!E80/'Update by Pfaffenzeller to 2013'!E$82</f>
        <v>84.154097411292966</v>
      </c>
      <c r="F80">
        <f>100*'Update by Pfaffenzeller to 2013'!F80/'Update by Pfaffenzeller to 2013'!F$82</f>
        <v>70.64989517819707</v>
      </c>
      <c r="G80">
        <f>100*'Update by Pfaffenzeller to 2013'!G80/'Update by Pfaffenzeller to 2013'!G$82</f>
        <v>80.367118914604944</v>
      </c>
      <c r="H80">
        <f>100*'Update by Pfaffenzeller to 2013'!H80/'Update by Pfaffenzeller to 2013'!H$82</f>
        <v>27.280395578824898</v>
      </c>
      <c r="I80"/>
      <c r="J80">
        <f>100*'Update by Pfaffenzeller to 2013'!J80/'Update by Pfaffenzeller to 2013'!J$82</f>
        <v>75.336508647585333</v>
      </c>
      <c r="K80">
        <f>100*'Update by Pfaffenzeller to 2013'!K80/'Update by Pfaffenzeller to 2013'!K$82</f>
        <v>75.804749340369398</v>
      </c>
      <c r="L80">
        <f>100*'Update by Pfaffenzeller to 2013'!L80/'Update by Pfaffenzeller to 2013'!L$82</f>
        <v>102.86203941730935</v>
      </c>
      <c r="M80">
        <f>100*'Update by Pfaffenzeller to 2013'!M80/'Update by Pfaffenzeller to 2013'!M$82</f>
        <v>76.795310210063505</v>
      </c>
      <c r="N80">
        <f>100*'Update by Pfaffenzeller to 2013'!N80/'Update by Pfaffenzeller to 2013'!N$82</f>
        <v>129.35064935064935</v>
      </c>
      <c r="O80"/>
      <c r="P80"/>
      <c r="Q80">
        <f>100*'Update by Pfaffenzeller to 2013'!Q80/'Update by Pfaffenzeller to 2013'!Q$82</f>
        <v>99.655504469044047</v>
      </c>
      <c r="R80">
        <f>100*'Update by Pfaffenzeller to 2013'!R80/'Update by Pfaffenzeller to 2013'!R$82</f>
        <v>68.194136486819403</v>
      </c>
      <c r="S80">
        <f>100*'Update by Pfaffenzeller to 2013'!S80/'Update by Pfaffenzeller to 2013'!S$82</f>
        <v>66.899649529881174</v>
      </c>
      <c r="T80">
        <f>100*'Update by Pfaffenzeller to 2013'!T80/'Update by Pfaffenzeller to 2013'!T$82</f>
        <v>62.648945921173237</v>
      </c>
      <c r="U80">
        <f>100*'Update by Pfaffenzeller to 2013'!U80/'Update by Pfaffenzeller to 2013'!U$82</f>
        <v>74.72527472527473</v>
      </c>
      <c r="V80">
        <f>100*'Update by Pfaffenzeller to 2013'!V80/'Update by Pfaffenzeller to 2013'!V$82</f>
        <v>76.752846504218795</v>
      </c>
      <c r="W80">
        <f>100*'Update by Pfaffenzeller to 2013'!W80/'Update by Pfaffenzeller to 2013'!W$82</f>
        <v>26.1727078891258</v>
      </c>
      <c r="X80">
        <f>100*'Update by Pfaffenzeller to 2013'!X80/'Update by Pfaffenzeller to 2013'!X$82</f>
        <v>72.958057395143484</v>
      </c>
      <c r="Y80">
        <f>100*'Update by Pfaffenzeller to 2013'!Y80/'Update by Pfaffenzeller to 2013'!Y$82</f>
        <v>77.923784494086732</v>
      </c>
      <c r="Z80">
        <f>100*'Update by Pfaffenzeller to 2013'!Z80/'Update by Pfaffenzeller to 2013'!Z$82</f>
        <v>81.499809668823758</v>
      </c>
    </row>
    <row r="81" spans="1:26" x14ac:dyDescent="0.2">
      <c r="A81" s="1">
        <v>1979</v>
      </c>
      <c r="B81">
        <f>100*'Update by Pfaffenzeller to 2013'!B81/'Update by Pfaffenzeller to 2013'!B$82</f>
        <v>110.24235429890363</v>
      </c>
      <c r="C81">
        <f>100*'Update by Pfaffenzeller to 2013'!C81/'Update by Pfaffenzeller to 2013'!C$82</f>
        <v>126.48357979642788</v>
      </c>
      <c r="D81">
        <f>100*'Update by Pfaffenzeller to 2013'!D81/'Update by Pfaffenzeller to 2013'!D$82</f>
        <v>90.725406760622306</v>
      </c>
      <c r="E81">
        <f>100*'Update by Pfaffenzeller to 2013'!E81/'Update by Pfaffenzeller to 2013'!E$82</f>
        <v>76.220287982896764</v>
      </c>
      <c r="F81">
        <f>100*'Update by Pfaffenzeller to 2013'!F81/'Update by Pfaffenzeller to 2013'!F$82</f>
        <v>90.356394129979037</v>
      </c>
      <c r="G81">
        <f>100*'Update by Pfaffenzeller to 2013'!G81/'Update by Pfaffenzeller to 2013'!G$82</f>
        <v>92.178770949720672</v>
      </c>
      <c r="H81">
        <f>100*'Update by Pfaffenzeller to 2013'!H81/'Update by Pfaffenzeller to 2013'!H$82</f>
        <v>33.717277486910994</v>
      </c>
      <c r="I81"/>
      <c r="J81">
        <f>100*'Update by Pfaffenzeller to 2013'!J81/'Update by Pfaffenzeller to 2013'!J$82</f>
        <v>82.142340397671674</v>
      </c>
      <c r="K81">
        <f>100*'Update by Pfaffenzeller to 2013'!K81/'Update by Pfaffenzeller to 2013'!K$82</f>
        <v>85.910290237467024</v>
      </c>
      <c r="L81">
        <f>100*'Update by Pfaffenzeller to 2013'!L81/'Update by Pfaffenzeller to 2013'!L$82</f>
        <v>112.08226221079691</v>
      </c>
      <c r="M81">
        <f>100*'Update by Pfaffenzeller to 2013'!M81/'Update by Pfaffenzeller to 2013'!M$82</f>
        <v>82.510991695163654</v>
      </c>
      <c r="N81">
        <f>100*'Update by Pfaffenzeller to 2013'!N81/'Update by Pfaffenzeller to 2013'!N$82</f>
        <v>125.64935064935065</v>
      </c>
      <c r="O81"/>
      <c r="P81"/>
      <c r="Q81">
        <f>100*'Update by Pfaffenzeller to 2013'!Q81/'Update by Pfaffenzeller to 2013'!Q$82</f>
        <v>103.01306498060185</v>
      </c>
      <c r="R81">
        <f>100*'Update by Pfaffenzeller to 2013'!R81/'Update by Pfaffenzeller to 2013'!R$82</f>
        <v>87.68169499876818</v>
      </c>
      <c r="S81">
        <f>100*'Update by Pfaffenzeller to 2013'!S81/'Update by Pfaffenzeller to 2013'!S$82</f>
        <v>80.312886760926631</v>
      </c>
      <c r="T81">
        <f>100*'Update by Pfaffenzeller to 2013'!T81/'Update by Pfaffenzeller to 2013'!T$82</f>
        <v>90.971585701191572</v>
      </c>
      <c r="U81">
        <f>100*'Update by Pfaffenzeller to 2013'!U81/'Update by Pfaffenzeller to 2013'!U$82</f>
        <v>84.478021978021971</v>
      </c>
      <c r="V81">
        <f>100*'Update by Pfaffenzeller to 2013'!V81/'Update by Pfaffenzeller to 2013'!V$82</f>
        <v>92.086505935510871</v>
      </c>
      <c r="W81">
        <f>100*'Update by Pfaffenzeller to 2013'!W81/'Update by Pfaffenzeller to 2013'!W$82</f>
        <v>53.760418685791826</v>
      </c>
      <c r="X81">
        <f>100*'Update by Pfaffenzeller to 2013'!X81/'Update by Pfaffenzeller to 2013'!X$82</f>
        <v>133.33333333333334</v>
      </c>
      <c r="Y81">
        <f>100*'Update by Pfaffenzeller to 2013'!Y81/'Update by Pfaffenzeller to 2013'!Y$82</f>
        <v>97.503285151116955</v>
      </c>
      <c r="Z81">
        <f>100*'Update by Pfaffenzeller to 2013'!Z81/'Update by Pfaffenzeller to 2013'!Z$82</f>
        <v>90.914858520492331</v>
      </c>
    </row>
    <row r="82" spans="1:26" x14ac:dyDescent="0.2">
      <c r="A82" s="1">
        <v>1980</v>
      </c>
      <c r="B82">
        <f>100*'Update by Pfaffenzeller to 2013'!B82/'Update by Pfaffenzeller to 2013'!B$82</f>
        <v>100</v>
      </c>
      <c r="C82">
        <f>100*'Update by Pfaffenzeller to 2013'!C82/'Update by Pfaffenzeller to 2013'!C$82</f>
        <v>100</v>
      </c>
      <c r="D82">
        <f>100*'Update by Pfaffenzeller to 2013'!D82/'Update by Pfaffenzeller to 2013'!D$82</f>
        <v>99.999999999999986</v>
      </c>
      <c r="E82">
        <f>100*'Update by Pfaffenzeller to 2013'!E82/'Update by Pfaffenzeller to 2013'!E$82</f>
        <v>100.00000000000001</v>
      </c>
      <c r="F82">
        <f>100*'Update by Pfaffenzeller to 2013'!F82/'Update by Pfaffenzeller to 2013'!F$82</f>
        <v>100</v>
      </c>
      <c r="G82">
        <f>100*'Update by Pfaffenzeller to 2013'!G82/'Update by Pfaffenzeller to 2013'!G$82</f>
        <v>100</v>
      </c>
      <c r="H82">
        <f>100*'Update by Pfaffenzeller to 2013'!H82/'Update by Pfaffenzeller to 2013'!H$82</f>
        <v>100</v>
      </c>
      <c r="I82">
        <f>100*'Update by Pfaffenzeller to 2013'!I82/'Update by Pfaffenzeller to 2013'!I$82</f>
        <v>100</v>
      </c>
      <c r="J82">
        <f>100*'Update by Pfaffenzeller to 2013'!J82/'Update by Pfaffenzeller to 2013'!J$82</f>
        <v>100</v>
      </c>
      <c r="K82">
        <f>100*'Update by Pfaffenzeller to 2013'!K82/'Update by Pfaffenzeller to 2013'!K$82</f>
        <v>100</v>
      </c>
      <c r="L82">
        <f>100*'Update by Pfaffenzeller to 2013'!L82/'Update by Pfaffenzeller to 2013'!L$82</f>
        <v>100</v>
      </c>
      <c r="M82">
        <f>100*'Update by Pfaffenzeller to 2013'!M82/'Update by Pfaffenzeller to 2013'!M$82</f>
        <v>100</v>
      </c>
      <c r="N82">
        <f>100*'Update by Pfaffenzeller to 2013'!N82/'Update by Pfaffenzeller to 2013'!N$82</f>
        <v>100</v>
      </c>
      <c r="O82">
        <f>100*'Update by Pfaffenzeller to 2013'!O82/'Update by Pfaffenzeller to 2013'!O$82</f>
        <v>100</v>
      </c>
      <c r="P82">
        <f>100*'Update by Pfaffenzeller to 2013'!P82/'Update by Pfaffenzeller to 2013'!P$82</f>
        <v>100</v>
      </c>
      <c r="Q82">
        <f>100*'Update by Pfaffenzeller to 2013'!Q82/'Update by Pfaffenzeller to 2013'!Q$82</f>
        <v>100</v>
      </c>
      <c r="R82">
        <f>100*'Update by Pfaffenzeller to 2013'!R82/'Update by Pfaffenzeller to 2013'!R$82</f>
        <v>100</v>
      </c>
      <c r="S82">
        <f>100*'Update by Pfaffenzeller to 2013'!S82/'Update by Pfaffenzeller to 2013'!S$82</f>
        <v>100</v>
      </c>
      <c r="T82">
        <f>100*'Update by Pfaffenzeller to 2013'!T82/'Update by Pfaffenzeller to 2013'!T$82</f>
        <v>100</v>
      </c>
      <c r="U82">
        <f>100*'Update by Pfaffenzeller to 2013'!U82/'Update by Pfaffenzeller to 2013'!U$82</f>
        <v>100</v>
      </c>
      <c r="V82">
        <f>100*'Update by Pfaffenzeller to 2013'!V82/'Update by Pfaffenzeller to 2013'!V$82</f>
        <v>100</v>
      </c>
      <c r="W82">
        <f>100*'Update by Pfaffenzeller to 2013'!W82/'Update by Pfaffenzeller to 2013'!W$82</f>
        <v>100</v>
      </c>
      <c r="X82">
        <f>100*'Update by Pfaffenzeller to 2013'!X82/'Update by Pfaffenzeller to 2013'!X$82</f>
        <v>100</v>
      </c>
      <c r="Y82">
        <f>100*'Update by Pfaffenzeller to 2013'!Y82/'Update by Pfaffenzeller to 2013'!Y$82</f>
        <v>100</v>
      </c>
      <c r="Z82">
        <f>100*'Update by Pfaffenzeller to 2013'!Z82/'Update by Pfaffenzeller to 2013'!Z$82</f>
        <v>100</v>
      </c>
    </row>
    <row r="83" spans="1:26" x14ac:dyDescent="0.2">
      <c r="A83" s="1">
        <v>1981</v>
      </c>
      <c r="B83">
        <f>100*'Update by Pfaffenzeller to 2013'!B83/'Update by Pfaffenzeller to 2013'!B$82</f>
        <v>82.775533756491612</v>
      </c>
      <c r="C83">
        <f>100*'Update by Pfaffenzeller to 2013'!C83/'Update by Pfaffenzeller to 2013'!C$82</f>
        <v>79.877088534664864</v>
      </c>
      <c r="D83">
        <f>100*'Update by Pfaffenzeller to 2013'!D83/'Update by Pfaffenzeller to 2013'!D$82</f>
        <v>88.604036460002121</v>
      </c>
      <c r="E83">
        <f>100*'Update by Pfaffenzeller to 2013'!E83/'Update by Pfaffenzeller to 2013'!E$82</f>
        <v>111.74571178873735</v>
      </c>
      <c r="F83">
        <f>100*'Update by Pfaffenzeller to 2013'!F83/'Update by Pfaffenzeller to 2013'!F$82</f>
        <v>102.93501048218029</v>
      </c>
      <c r="G83">
        <f>100*'Update by Pfaffenzeller to 2013'!G83/'Update by Pfaffenzeller to 2013'!G$82</f>
        <v>104.38946528332005</v>
      </c>
      <c r="H83">
        <f>100*'Update by Pfaffenzeller to 2013'!H83/'Update by Pfaffenzeller to 2013'!H$82</f>
        <v>58.894706224549161</v>
      </c>
      <c r="I83">
        <f>100*'Update by Pfaffenzeller to 2013'!I83/'Update by Pfaffenzeller to 2013'!I$82</f>
        <v>89.561203604387444</v>
      </c>
      <c r="J83">
        <f>100*'Update by Pfaffenzeller to 2013'!J83/'Update by Pfaffenzeller to 2013'!J$82</f>
        <v>94.88551916832084</v>
      </c>
      <c r="K83">
        <f>100*'Update by Pfaffenzeller to 2013'!K83/'Update by Pfaffenzeller to 2013'!K$82</f>
        <v>105.88390501319262</v>
      </c>
      <c r="L83">
        <f>100*'Update by Pfaffenzeller to 2013'!L83/'Update by Pfaffenzeller to 2013'!L$82</f>
        <v>97.806341045415607</v>
      </c>
      <c r="M83">
        <f>100*'Update by Pfaffenzeller to 2013'!M83/'Update by Pfaffenzeller to 2013'!M$82</f>
        <v>90.131900341963856</v>
      </c>
      <c r="N83">
        <f>100*'Update by Pfaffenzeller to 2013'!N83/'Update by Pfaffenzeller to 2013'!N$82</f>
        <v>89.577922077922068</v>
      </c>
      <c r="O83">
        <f>100*'Update by Pfaffenzeller to 2013'!O83/'Update by Pfaffenzeller to 2013'!O$82</f>
        <v>91.078664510665405</v>
      </c>
      <c r="P83">
        <f>100*'Update by Pfaffenzeller to 2013'!P83/'Update by Pfaffenzeller to 2013'!P$82</f>
        <v>90.852995599017149</v>
      </c>
      <c r="Q83">
        <f>100*'Update by Pfaffenzeller to 2013'!Q83/'Update by Pfaffenzeller to 2013'!Q$82</f>
        <v>102.01371695754295</v>
      </c>
      <c r="R83">
        <f>100*'Update by Pfaffenzeller to 2013'!R83/'Update by Pfaffenzeller to 2013'!R$82</f>
        <v>77.100271002710016</v>
      </c>
      <c r="S83">
        <f>100*'Update by Pfaffenzeller to 2013'!S83/'Update by Pfaffenzeller to 2013'!S$82</f>
        <v>83.112042462923029</v>
      </c>
      <c r="T83">
        <f>100*'Update by Pfaffenzeller to 2013'!T83/'Update by Pfaffenzeller to 2013'!T$82</f>
        <v>79.83043079743355</v>
      </c>
      <c r="U83">
        <f>100*'Update by Pfaffenzeller to 2013'!U83/'Update by Pfaffenzeller to 2013'!U$82</f>
        <v>86.744505494505489</v>
      </c>
      <c r="V83">
        <f>100*'Update by Pfaffenzeller to 2013'!V83/'Update by Pfaffenzeller to 2013'!V$82</f>
        <v>84.406692031020995</v>
      </c>
      <c r="W83">
        <f>100*'Update by Pfaffenzeller to 2013'!W83/'Update by Pfaffenzeller to 2013'!W$82</f>
        <v>50.969180073657689</v>
      </c>
      <c r="X83">
        <f>100*'Update by Pfaffenzeller to 2013'!X83/'Update by Pfaffenzeller to 2013'!X$82</f>
        <v>80.24282560706402</v>
      </c>
      <c r="Y83">
        <f>100*'Update by Pfaffenzeller to 2013'!Y83/'Update by Pfaffenzeller to 2013'!Y$82</f>
        <v>111.16951379763469</v>
      </c>
      <c r="Z83">
        <f>100*'Update by Pfaffenzeller to 2013'!Z83/'Update by Pfaffenzeller to 2013'!Z$82</f>
        <v>100.114198705748</v>
      </c>
    </row>
    <row r="84" spans="1:26" x14ac:dyDescent="0.2">
      <c r="A84" s="1">
        <v>1982</v>
      </c>
      <c r="B84">
        <f>100*'Update by Pfaffenzeller to 2013'!B84/'Update by Pfaffenzeller to 2013'!B$82</f>
        <v>89.094056549336401</v>
      </c>
      <c r="C84">
        <f>100*'Update by Pfaffenzeller to 2013'!C84/'Update by Pfaffenzeller to 2013'!C$82</f>
        <v>66.664106011138841</v>
      </c>
      <c r="D84">
        <f>100*'Update by Pfaffenzeller to 2013'!D84/'Update by Pfaffenzeller to 2013'!D$82</f>
        <v>93.010350195800584</v>
      </c>
      <c r="E84">
        <f>100*'Update by Pfaffenzeller to 2013'!E84/'Update by Pfaffenzeller to 2013'!E$82</f>
        <v>66.338788308606283</v>
      </c>
      <c r="F84">
        <f>100*'Update by Pfaffenzeller to 2013'!F84/'Update by Pfaffenzeller to 2013'!F$82</f>
        <v>87.264150943396217</v>
      </c>
      <c r="G84">
        <f>100*'Update by Pfaffenzeller to 2013'!G84/'Update by Pfaffenzeller to 2013'!G$82</f>
        <v>87.230646448523544</v>
      </c>
      <c r="H84">
        <f>100*'Update by Pfaffenzeller to 2013'!H84/'Update by Pfaffenzeller to 2013'!H$82</f>
        <v>29.389179755671897</v>
      </c>
      <c r="I84">
        <f>100*'Update by Pfaffenzeller to 2013'!I84/'Update by Pfaffenzeller to 2013'!I$82</f>
        <v>86.581732176427764</v>
      </c>
      <c r="J84">
        <f>100*'Update by Pfaffenzeller to 2013'!J84/'Update by Pfaffenzeller to 2013'!J$82</f>
        <v>82.367835648353136</v>
      </c>
      <c r="K84">
        <f>100*'Update by Pfaffenzeller to 2013'!K84/'Update by Pfaffenzeller to 2013'!K$82</f>
        <v>98.759894459102895</v>
      </c>
      <c r="L84">
        <f>100*'Update by Pfaffenzeller to 2013'!L84/'Update by Pfaffenzeller to 2013'!L$82</f>
        <v>76.281062553556126</v>
      </c>
      <c r="M84">
        <f>100*'Update by Pfaffenzeller to 2013'!M84/'Update by Pfaffenzeller to 2013'!M$82</f>
        <v>78.016609672691743</v>
      </c>
      <c r="N84">
        <f>100*'Update by Pfaffenzeller to 2013'!N84/'Update by Pfaffenzeller to 2013'!N$82</f>
        <v>92.79220779220779</v>
      </c>
      <c r="O84">
        <f>100*'Update by Pfaffenzeller to 2013'!O84/'Update by Pfaffenzeller to 2013'!O$82</f>
        <v>79.753164256631834</v>
      </c>
      <c r="P84">
        <f>100*'Update by Pfaffenzeller to 2013'!P84/'Update by Pfaffenzeller to 2013'!P$82</f>
        <v>83.987297879911949</v>
      </c>
      <c r="Q84">
        <f>100*'Update by Pfaffenzeller to 2013'!Q84/'Update by Pfaffenzeller to 2013'!Q$82</f>
        <v>112.65887776794381</v>
      </c>
      <c r="R84">
        <f>100*'Update by Pfaffenzeller to 2013'!R84/'Update by Pfaffenzeller to 2013'!R$82</f>
        <v>61.714708056171467</v>
      </c>
      <c r="S84">
        <f>100*'Update by Pfaffenzeller to 2013'!S84/'Update by Pfaffenzeller to 2013'!S$82</f>
        <v>71.074252499865736</v>
      </c>
      <c r="T84">
        <f>100*'Update by Pfaffenzeller to 2013'!T84/'Update by Pfaffenzeller to 2013'!T$82</f>
        <v>67.84601283226398</v>
      </c>
      <c r="U84">
        <f>100*'Update by Pfaffenzeller to 2013'!U84/'Update by Pfaffenzeller to 2013'!U$82</f>
        <v>68.131868131868131</v>
      </c>
      <c r="V84">
        <f>100*'Update by Pfaffenzeller to 2013'!V84/'Update by Pfaffenzeller to 2013'!V$82</f>
        <v>76.458351109370753</v>
      </c>
      <c r="W84">
        <f>100*'Update by Pfaffenzeller to 2013'!W84/'Update by Pfaffenzeller to 2013'!W$82</f>
        <v>38.51037022678814</v>
      </c>
      <c r="X84">
        <f>100*'Update by Pfaffenzeller to 2013'!X84/'Update by Pfaffenzeller to 2013'!X$82</f>
        <v>60.264900662251662</v>
      </c>
      <c r="Y84">
        <f>100*'Update by Pfaffenzeller to 2013'!Y84/'Update by Pfaffenzeller to 2013'!Y$82</f>
        <v>97.897503285151117</v>
      </c>
      <c r="Z84">
        <f>100*'Update by Pfaffenzeller to 2013'!Z84/'Update by Pfaffenzeller to 2013'!Z$82</f>
        <v>97.132343611216839</v>
      </c>
    </row>
    <row r="85" spans="1:26" x14ac:dyDescent="0.2">
      <c r="A85" s="1">
        <v>1983</v>
      </c>
      <c r="B85">
        <f>100*'Update by Pfaffenzeller to 2013'!B85/'Update by Pfaffenzeller to 2013'!B$82</f>
        <v>83.987305251009815</v>
      </c>
      <c r="C85">
        <f>100*'Update by Pfaffenzeller to 2013'!C85/'Update by Pfaffenzeller to 2013'!C$82</f>
        <v>81.425004801229107</v>
      </c>
      <c r="D85">
        <f>100*'Update by Pfaffenzeller to 2013'!D85/'Update by Pfaffenzeller to 2013'!D$82</f>
        <v>126.38598737488645</v>
      </c>
      <c r="E85">
        <f>100*'Update by Pfaffenzeller to 2013'!E85/'Update by Pfaffenzeller to 2013'!E$82</f>
        <v>62.521506689198134</v>
      </c>
      <c r="F85">
        <f>100*'Update by Pfaffenzeller to 2013'!F85/'Update by Pfaffenzeller to 2013'!F$82</f>
        <v>88.836477987421375</v>
      </c>
      <c r="G85">
        <f>100*'Update by Pfaffenzeller to 2013'!G85/'Update by Pfaffenzeller to 2013'!G$82</f>
        <v>108.53950518754988</v>
      </c>
      <c r="H85">
        <f>100*'Update by Pfaffenzeller to 2013'!H85/'Update by Pfaffenzeller to 2013'!H$82</f>
        <v>29.554973821989527</v>
      </c>
      <c r="I85">
        <f>100*'Update by Pfaffenzeller to 2013'!I85/'Update by Pfaffenzeller to 2013'!I$82</f>
        <v>88.402963479109204</v>
      </c>
      <c r="J85">
        <f>100*'Update by Pfaffenzeller to 2013'!J85/'Update by Pfaffenzeller to 2013'!J$82</f>
        <v>66.904575424186859</v>
      </c>
      <c r="K85">
        <f>100*'Update by Pfaffenzeller to 2013'!K85/'Update by Pfaffenzeller to 2013'!K$82</f>
        <v>113.13984168865436</v>
      </c>
      <c r="L85">
        <f>100*'Update by Pfaffenzeller to 2013'!L85/'Update by Pfaffenzeller to 2013'!L$82</f>
        <v>85.929734361610969</v>
      </c>
      <c r="M85">
        <f>100*'Update by Pfaffenzeller to 2013'!M85/'Update by Pfaffenzeller to 2013'!M$82</f>
        <v>90.571568148510025</v>
      </c>
      <c r="N85">
        <f>100*'Update by Pfaffenzeller to 2013'!N85/'Update by Pfaffenzeller to 2013'!N$82</f>
        <v>98.116883116883116</v>
      </c>
      <c r="O85">
        <f>100*'Update by Pfaffenzeller to 2013'!O85/'Update by Pfaffenzeller to 2013'!O$82</f>
        <v>74.513795595235877</v>
      </c>
      <c r="P85">
        <f>100*'Update by Pfaffenzeller to 2013'!P85/'Update by Pfaffenzeller to 2013'!P$82</f>
        <v>98.294011986357759</v>
      </c>
      <c r="Q85">
        <f>100*'Update by Pfaffenzeller to 2013'!Q85/'Update by Pfaffenzeller to 2013'!Q$82</f>
        <v>116.7272271491707</v>
      </c>
      <c r="R85">
        <f>100*'Update by Pfaffenzeller to 2013'!R85/'Update by Pfaffenzeller to 2013'!R$82</f>
        <v>76.274944567627486</v>
      </c>
      <c r="S85">
        <f>100*'Update by Pfaffenzeller to 2013'!S85/'Update by Pfaffenzeller to 2013'!S$82</f>
        <v>70.246139247155213</v>
      </c>
      <c r="T85">
        <f>100*'Update by Pfaffenzeller to 2013'!T85/'Update by Pfaffenzeller to 2013'!T$82</f>
        <v>72.956003666361141</v>
      </c>
      <c r="U85">
        <f>100*'Update by Pfaffenzeller to 2013'!U85/'Update by Pfaffenzeller to 2013'!U$82</f>
        <v>98.832417582417577</v>
      </c>
      <c r="V85">
        <f>100*'Update by Pfaffenzeller to 2013'!V85/'Update by Pfaffenzeller to 2013'!V$82</f>
        <v>77.42507411598524</v>
      </c>
      <c r="W85">
        <f>100*'Update by Pfaffenzeller to 2013'!W85/'Update by Pfaffenzeller to 2013'!W$82</f>
        <v>55.441946113587903</v>
      </c>
      <c r="X85">
        <f>100*'Update by Pfaffenzeller to 2013'!X85/'Update by Pfaffenzeller to 2013'!X$82</f>
        <v>46.909492273730685</v>
      </c>
      <c r="Y85">
        <f>100*'Update by Pfaffenzeller to 2013'!Y85/'Update by Pfaffenzeller to 2013'!Y$82</f>
        <v>100.39421813403419</v>
      </c>
      <c r="Z85">
        <f>100*'Update by Pfaffenzeller to 2013'!Z85/'Update by Pfaffenzeller to 2013'!Z$82</f>
        <v>94.556528359345265</v>
      </c>
    </row>
    <row r="86" spans="1:26" x14ac:dyDescent="0.2">
      <c r="A86" s="1">
        <v>1984</v>
      </c>
      <c r="B86">
        <f>100*'Update by Pfaffenzeller to 2013'!B86/'Update by Pfaffenzeller to 2013'!B$82</f>
        <v>92.008078476630104</v>
      </c>
      <c r="C86">
        <f>100*'Update by Pfaffenzeller to 2013'!C86/'Update by Pfaffenzeller to 2013'!C$82</f>
        <v>92.029959669675435</v>
      </c>
      <c r="D86">
        <f>100*'Update by Pfaffenzeller to 2013'!D86/'Update by Pfaffenzeller to 2013'!D$82</f>
        <v>165.22453076510863</v>
      </c>
      <c r="E86">
        <f>100*'Update by Pfaffenzeller to 2013'!E86/'Update by Pfaffenzeller to 2013'!E$82</f>
        <v>56.604321715480914</v>
      </c>
      <c r="F86">
        <f>100*'Update by Pfaffenzeller to 2013'!F86/'Update by Pfaffenzeller to 2013'!F$82</f>
        <v>86.687631027253659</v>
      </c>
      <c r="G86">
        <f>100*'Update by Pfaffenzeller to 2013'!G86/'Update by Pfaffenzeller to 2013'!G$82</f>
        <v>108.45969672785316</v>
      </c>
      <c r="H86">
        <f>100*'Update by Pfaffenzeller to 2013'!H86/'Update by Pfaffenzeller to 2013'!H$82</f>
        <v>18.164630599185571</v>
      </c>
      <c r="I86">
        <f>100*'Update by Pfaffenzeller to 2013'!I86/'Update by Pfaffenzeller to 2013'!I$82</f>
        <v>82.362149428599395</v>
      </c>
      <c r="J86">
        <f>100*'Update by Pfaffenzeller to 2013'!J86/'Update by Pfaffenzeller to 2013'!J$82</f>
        <v>66.560126822718118</v>
      </c>
      <c r="K86">
        <f>100*'Update by Pfaffenzeller to 2013'!K86/'Update by Pfaffenzeller to 2013'!K$82</f>
        <v>97.493403693931398</v>
      </c>
      <c r="L86">
        <f>100*'Update by Pfaffenzeller to 2013'!L86/'Update by Pfaffenzeller to 2013'!L$82</f>
        <v>124.90145672664953</v>
      </c>
      <c r="M86">
        <f>100*'Update by Pfaffenzeller to 2013'!M86/'Update by Pfaffenzeller to 2013'!M$82</f>
        <v>87.200781631656085</v>
      </c>
      <c r="N86">
        <f>100*'Update by Pfaffenzeller to 2013'!N86/'Update by Pfaffenzeller to 2013'!N$82</f>
        <v>172.33766233766232</v>
      </c>
      <c r="O86">
        <f>100*'Update by Pfaffenzeller to 2013'!O86/'Update by Pfaffenzeller to 2013'!O$82</f>
        <v>73.419812052800978</v>
      </c>
      <c r="P86">
        <f>100*'Update by Pfaffenzeller to 2013'!P86/'Update by Pfaffenzeller to 2013'!P$82</f>
        <v>128.20326725904985</v>
      </c>
      <c r="Q86">
        <f>100*'Update by Pfaffenzeller to 2013'!Q86/'Update by Pfaffenzeller to 2013'!Q$82</f>
        <v>122.4294826275473</v>
      </c>
      <c r="R86">
        <f>100*'Update by Pfaffenzeller to 2013'!R86/'Update by Pfaffenzeller to 2013'!R$82</f>
        <v>67.498152254249803</v>
      </c>
      <c r="S86">
        <f>100*'Update by Pfaffenzeller to 2013'!S86/'Update by Pfaffenzeller to 2013'!S$82</f>
        <v>70.858922587920077</v>
      </c>
      <c r="T86">
        <f>100*'Update by Pfaffenzeller to 2013'!T86/'Update by Pfaffenzeller to 2013'!T$82</f>
        <v>63.120989917506876</v>
      </c>
      <c r="U86">
        <f>100*'Update by Pfaffenzeller to 2013'!U86/'Update by Pfaffenzeller to 2013'!U$82</f>
        <v>85.920329670329664</v>
      </c>
      <c r="V86">
        <f>100*'Update by Pfaffenzeller to 2013'!V86/'Update by Pfaffenzeller to 2013'!V$82</f>
        <v>72.927427618048071</v>
      </c>
      <c r="W86">
        <f>100*'Update by Pfaffenzeller to 2013'!W86/'Update by Pfaffenzeller to 2013'!W$82</f>
        <v>39.450474898236095</v>
      </c>
      <c r="X86">
        <f>100*'Update by Pfaffenzeller to 2013'!X86/'Update by Pfaffenzeller to 2013'!X$82</f>
        <v>48.896247240618102</v>
      </c>
      <c r="Y86">
        <f>100*'Update by Pfaffenzeller to 2013'!Y86/'Update by Pfaffenzeller to 2013'!Y$82</f>
        <v>121.1563731931669</v>
      </c>
      <c r="Z86">
        <f>100*'Update by Pfaffenzeller to 2013'!Z86/'Update by Pfaffenzeller to 2013'!Z$82</f>
        <v>92.475574165715017</v>
      </c>
    </row>
    <row r="87" spans="1:26" x14ac:dyDescent="0.2">
      <c r="A87" s="1">
        <v>1985</v>
      </c>
      <c r="B87">
        <f>100*'Update by Pfaffenzeller to 2013'!B87/'Update by Pfaffenzeller to 2013'!B$82</f>
        <v>93.219849971148307</v>
      </c>
      <c r="C87">
        <f>100*'Update by Pfaffenzeller to 2013'!C87/'Update by Pfaffenzeller to 2013'!C$82</f>
        <v>86.59496831188784</v>
      </c>
      <c r="D87">
        <f>100*'Update by Pfaffenzeller to 2013'!D87/'Update by Pfaffenzeller to 2013'!D$82</f>
        <v>105.43601755070816</v>
      </c>
      <c r="E87">
        <f>100*'Update by Pfaffenzeller to 2013'!E87/'Update by Pfaffenzeller to 2013'!E$82</f>
        <v>47.944710776672174</v>
      </c>
      <c r="F87">
        <f>100*'Update by Pfaffenzeller to 2013'!F87/'Update by Pfaffenzeller to 2013'!F$82</f>
        <v>90.828092243186575</v>
      </c>
      <c r="G87">
        <f>100*'Update by Pfaffenzeller to 2013'!G87/'Update by Pfaffenzeller to 2013'!G$82</f>
        <v>89.545091779728651</v>
      </c>
      <c r="H87">
        <f>100*'Update by Pfaffenzeller to 2013'!H87/'Update by Pfaffenzeller to 2013'!H$82</f>
        <v>14.182664339732401</v>
      </c>
      <c r="I87">
        <f>100*'Update by Pfaffenzeller to 2013'!I87/'Update by Pfaffenzeller to 2013'!I$82</f>
        <v>78.016749831094472</v>
      </c>
      <c r="J87">
        <f>100*'Update by Pfaffenzeller to 2013'!J87/'Update by Pfaffenzeller to 2013'!J$82</f>
        <v>63.913093269181005</v>
      </c>
      <c r="K87">
        <f>100*'Update by Pfaffenzeller to 2013'!K87/'Update by Pfaffenzeller to 2013'!K$82</f>
        <v>100.34300791556728</v>
      </c>
      <c r="L87">
        <f>100*'Update by Pfaffenzeller to 2013'!L87/'Update by Pfaffenzeller to 2013'!L$82</f>
        <v>85.861182519280206</v>
      </c>
      <c r="M87">
        <f>100*'Update by Pfaffenzeller to 2013'!M87/'Update by Pfaffenzeller to 2013'!M$82</f>
        <v>64.386907669760632</v>
      </c>
      <c r="N87">
        <f>100*'Update by Pfaffenzeller to 2013'!N87/'Update by Pfaffenzeller to 2013'!N$82</f>
        <v>189.25324675324674</v>
      </c>
      <c r="O87">
        <f>100*'Update by Pfaffenzeller to 2013'!O87/'Update by Pfaffenzeller to 2013'!O$82</f>
        <v>70.149107358681988</v>
      </c>
      <c r="P87">
        <f>100*'Update by Pfaffenzeller to 2013'!P87/'Update by Pfaffenzeller to 2013'!P$82</f>
        <v>111.45190612113662</v>
      </c>
      <c r="Q87">
        <f>100*'Update by Pfaffenzeller to 2013'!Q87/'Update by Pfaffenzeller to 2013'!Q$82</f>
        <v>114.76183172766621</v>
      </c>
      <c r="R87">
        <f>100*'Update by Pfaffenzeller to 2013'!R87/'Update by Pfaffenzeller to 2013'!R$82</f>
        <v>56.916728258191668</v>
      </c>
      <c r="S87">
        <f>100*'Update by Pfaffenzeller to 2013'!S87/'Update by Pfaffenzeller to 2013'!S$82</f>
        <v>66.0637233761814</v>
      </c>
      <c r="T87">
        <f>100*'Update by Pfaffenzeller to 2013'!T87/'Update by Pfaffenzeller to 2013'!T$82</f>
        <v>64.958753437213559</v>
      </c>
      <c r="U87">
        <f>100*'Update by Pfaffenzeller to 2013'!U87/'Update by Pfaffenzeller to 2013'!U$82</f>
        <v>71.497252747252745</v>
      </c>
      <c r="V87">
        <f>100*'Update by Pfaffenzeller to 2013'!V87/'Update by Pfaffenzeller to 2013'!V$82</f>
        <v>68.787584400867345</v>
      </c>
      <c r="W87">
        <f>100*'Update by Pfaffenzeller to 2013'!W87/'Update by Pfaffenzeller to 2013'!W$82</f>
        <v>29.763520062027531</v>
      </c>
      <c r="X87">
        <f>100*'Update by Pfaffenzeller to 2013'!X87/'Update by Pfaffenzeller to 2013'!X$82</f>
        <v>43.156732891832235</v>
      </c>
      <c r="Y87">
        <f>100*'Update by Pfaffenzeller to 2013'!Y87/'Update by Pfaffenzeller to 2013'!Y$82</f>
        <v>102.89093298291722</v>
      </c>
      <c r="Z87">
        <f>100*'Update by Pfaffenzeller to 2013'!Z87/'Update by Pfaffenzeller to 2013'!Z$82</f>
        <v>91.511229539398585</v>
      </c>
    </row>
    <row r="88" spans="1:26" x14ac:dyDescent="0.2">
      <c r="A88" s="1">
        <v>1986</v>
      </c>
      <c r="B88">
        <f>100*'Update by Pfaffenzeller to 2013'!B88/'Update by Pfaffenzeller to 2013'!B$82</f>
        <v>123.86035776110789</v>
      </c>
      <c r="C88">
        <f>100*'Update by Pfaffenzeller to 2013'!C88/'Update by Pfaffenzeller to 2013'!C$82</f>
        <v>79.496831188784327</v>
      </c>
      <c r="D88">
        <f>100*'Update by Pfaffenzeller to 2013'!D88/'Update by Pfaffenzeller to 2013'!D$82</f>
        <v>100.0180228731215</v>
      </c>
      <c r="E88">
        <f>100*'Update by Pfaffenzeller to 2013'!E88/'Update by Pfaffenzeller to 2013'!E$82</f>
        <v>45.344512388851179</v>
      </c>
      <c r="F88">
        <f>100*'Update by Pfaffenzeller to 2013'!F88/'Update by Pfaffenzeller to 2013'!F$82</f>
        <v>84.171907756813411</v>
      </c>
      <c r="G88">
        <f>100*'Update by Pfaffenzeller to 2013'!G88/'Update by Pfaffenzeller to 2013'!G$82</f>
        <v>69.912210694333595</v>
      </c>
      <c r="H88">
        <f>100*'Update by Pfaffenzeller to 2013'!H88/'Update by Pfaffenzeller to 2013'!H$82</f>
        <v>21.105293775450846</v>
      </c>
      <c r="I88">
        <f>100*'Update by Pfaffenzeller to 2013'!I88/'Update by Pfaffenzeller to 2013'!I$82</f>
        <v>75.871345425058394</v>
      </c>
      <c r="J88">
        <f>100*'Update by Pfaffenzeller to 2013'!J88/'Update by Pfaffenzeller to 2013'!J$82</f>
        <v>74.604878429767851</v>
      </c>
      <c r="K88">
        <f>100*'Update by Pfaffenzeller to 2013'!K88/'Update by Pfaffenzeller to 2013'!K$82</f>
        <v>100.71240105540898</v>
      </c>
      <c r="L88">
        <f>100*'Update by Pfaffenzeller to 2013'!L88/'Update by Pfaffenzeller to 2013'!L$82</f>
        <v>44.044558697514994</v>
      </c>
      <c r="M88">
        <f>100*'Update by Pfaffenzeller to 2013'!M88/'Update by Pfaffenzeller to 2013'!M$82</f>
        <v>51.587689301416709</v>
      </c>
      <c r="N88">
        <f>100*'Update by Pfaffenzeller to 2013'!N88/'Update by Pfaffenzeller to 2013'!N$82</f>
        <v>87.688311688311686</v>
      </c>
      <c r="O88">
        <f>100*'Update by Pfaffenzeller to 2013'!O88/'Update by Pfaffenzeller to 2013'!O$82</f>
        <v>75.851704961764099</v>
      </c>
      <c r="P88">
        <f>100*'Update by Pfaffenzeller to 2013'!P88/'Update by Pfaffenzeller to 2013'!P$82</f>
        <v>139.2940108568115</v>
      </c>
      <c r="Q88">
        <f>100*'Update by Pfaffenzeller to 2013'!Q88/'Update by Pfaffenzeller to 2013'!Q$82</f>
        <v>116.84288632358158</v>
      </c>
      <c r="R88">
        <f>100*'Update by Pfaffenzeller to 2013'!R88/'Update by Pfaffenzeller to 2013'!R$82</f>
        <v>58.179354520817931</v>
      </c>
      <c r="S88">
        <f>100*'Update by Pfaffenzeller to 2013'!S88/'Update by Pfaffenzeller to 2013'!S$82</f>
        <v>75.008715971505353</v>
      </c>
      <c r="T88">
        <f>100*'Update by Pfaffenzeller to 2013'!T88/'Update by Pfaffenzeller to 2013'!T$82</f>
        <v>62.96058661778185</v>
      </c>
      <c r="U88">
        <f>100*'Update by Pfaffenzeller to 2013'!U88/'Update by Pfaffenzeller to 2013'!U$82</f>
        <v>78.983516483516482</v>
      </c>
      <c r="V88">
        <f>100*'Update by Pfaffenzeller to 2013'!V88/'Update by Pfaffenzeller to 2013'!V$82</f>
        <v>36.729910377931738</v>
      </c>
      <c r="W88">
        <f>100*'Update by Pfaffenzeller to 2013'!W88/'Update by Pfaffenzeller to 2013'!W$82</f>
        <v>26.507075014537701</v>
      </c>
      <c r="X88">
        <f>100*'Update by Pfaffenzeller to 2013'!X88/'Update by Pfaffenzeller to 2013'!X$82</f>
        <v>44.812362030905078</v>
      </c>
      <c r="Y88">
        <f>100*'Update by Pfaffenzeller to 2013'!Y88/'Update by Pfaffenzeller to 2013'!Y$82</f>
        <v>99.080157687253632</v>
      </c>
      <c r="Z88">
        <f>100*'Update by Pfaffenzeller to 2013'!Z88/'Update by Pfaffenzeller to 2013'!Z$82</f>
        <v>105.24706509326232</v>
      </c>
    </row>
    <row r="89" spans="1:26" x14ac:dyDescent="0.2">
      <c r="A89" s="1">
        <v>1987</v>
      </c>
      <c r="B89">
        <f>100*'Update by Pfaffenzeller to 2013'!B89/'Update by Pfaffenzeller to 2013'!B$82</f>
        <v>72.273514137334104</v>
      </c>
      <c r="C89">
        <f>100*'Update by Pfaffenzeller to 2013'!C89/'Update by Pfaffenzeller to 2013'!C$82</f>
        <v>76.596888803533702</v>
      </c>
      <c r="D89">
        <f>100*'Update by Pfaffenzeller to 2013'!D89/'Update by Pfaffenzeller to 2013'!D$82</f>
        <v>99.514282882428333</v>
      </c>
      <c r="E89">
        <f>100*'Update by Pfaffenzeller to 2013'!E89/'Update by Pfaffenzeller to 2013'!E$82</f>
        <v>52.24864552796798</v>
      </c>
      <c r="F89">
        <f>100*'Update by Pfaffenzeller to 2013'!F89/'Update by Pfaffenzeller to 2013'!F$82</f>
        <v>69.968553459119491</v>
      </c>
      <c r="G89">
        <f>100*'Update by Pfaffenzeller to 2013'!G89/'Update by Pfaffenzeller to 2013'!G$82</f>
        <v>60.415003990422989</v>
      </c>
      <c r="H89">
        <f>100*'Update by Pfaffenzeller to 2013'!H89/'Update by Pfaffenzeller to 2013'!H$82</f>
        <v>23.595113438045374</v>
      </c>
      <c r="I89">
        <f>100*'Update by Pfaffenzeller to 2013'!I89/'Update by Pfaffenzeller to 2013'!I$82</f>
        <v>86.408664035479177</v>
      </c>
      <c r="J89">
        <f>100*'Update by Pfaffenzeller to 2013'!J89/'Update by Pfaffenzeller to 2013'!J$82</f>
        <v>74.922765680450823</v>
      </c>
      <c r="K89">
        <f>100*'Update by Pfaffenzeller to 2013'!K89/'Update by Pfaffenzeller to 2013'!K$82</f>
        <v>103.7203166226913</v>
      </c>
      <c r="L89">
        <f>100*'Update by Pfaffenzeller to 2013'!L89/'Update by Pfaffenzeller to 2013'!L$82</f>
        <v>58.783204798628965</v>
      </c>
      <c r="M89">
        <f>100*'Update by Pfaffenzeller to 2013'!M89/'Update by Pfaffenzeller to 2013'!M$82</f>
        <v>80.532486565705909</v>
      </c>
      <c r="N89">
        <f>100*'Update by Pfaffenzeller to 2013'!N89/'Update by Pfaffenzeller to 2013'!N$82</f>
        <v>104.32792207792208</v>
      </c>
      <c r="O89">
        <f>100*'Update by Pfaffenzeller to 2013'!O89/'Update by Pfaffenzeller to 2013'!O$82</f>
        <v>94.908187700226179</v>
      </c>
      <c r="P89">
        <f>100*'Update by Pfaffenzeller to 2013'!P89/'Update by Pfaffenzeller to 2013'!P$82</f>
        <v>173.88385193872293</v>
      </c>
      <c r="Q89">
        <f>100*'Update by Pfaffenzeller to 2013'!Q89/'Update by Pfaffenzeller to 2013'!Q$82</f>
        <v>120.63783619711505</v>
      </c>
      <c r="R89">
        <f>100*'Update by Pfaffenzeller to 2013'!R89/'Update by Pfaffenzeller to 2013'!R$82</f>
        <v>68.773096821877303</v>
      </c>
      <c r="S89">
        <f>100*'Update by Pfaffenzeller to 2013'!S89/'Update by Pfaffenzeller to 2013'!S$82</f>
        <v>88.122629966783848</v>
      </c>
      <c r="T89">
        <f>100*'Update by Pfaffenzeller to 2013'!T89/'Update by Pfaffenzeller to 2013'!T$82</f>
        <v>81.691109074243812</v>
      </c>
      <c r="U89">
        <f>100*'Update by Pfaffenzeller to 2013'!U89/'Update by Pfaffenzeller to 2013'!U$82</f>
        <v>107.48626373626374</v>
      </c>
      <c r="V89">
        <f>100*'Update by Pfaffenzeller to 2013'!V89/'Update by Pfaffenzeller to 2013'!V$82</f>
        <v>39.730825248618736</v>
      </c>
      <c r="W89">
        <f>100*'Update by Pfaffenzeller to 2013'!W89/'Update by Pfaffenzeller to 2013'!W$82</f>
        <v>33.969761581701881</v>
      </c>
      <c r="X89">
        <f>100*'Update by Pfaffenzeller to 2013'!X89/'Update by Pfaffenzeller to 2013'!X$82</f>
        <v>65.894039735099341</v>
      </c>
      <c r="Y89">
        <f>100*'Update by Pfaffenzeller to 2013'!Y89/'Update by Pfaffenzeller to 2013'!Y$82</f>
        <v>104.99342969776612</v>
      </c>
      <c r="Z89">
        <f>100*'Update by Pfaffenzeller to 2013'!Z89/'Update by Pfaffenzeller to 2013'!Z$82</f>
        <v>115.33403516549183</v>
      </c>
    </row>
    <row r="90" spans="1:26" x14ac:dyDescent="0.2">
      <c r="A90" s="1">
        <v>1988</v>
      </c>
      <c r="B90">
        <f>100*'Update by Pfaffenzeller to 2013'!B90/'Update by Pfaffenzeller to 2013'!B$82</f>
        <v>87.536064627813019</v>
      </c>
      <c r="C90">
        <f>100*'Update by Pfaffenzeller to 2013'!C90/'Update by Pfaffenzeller to 2013'!C$82</f>
        <v>60.864221240637598</v>
      </c>
      <c r="D90">
        <f>100*'Update by Pfaffenzeller to 2013'!D90/'Update by Pfaffenzeller to 2013'!D$82</f>
        <v>95.101522915865246</v>
      </c>
      <c r="E90">
        <f>100*'Update by Pfaffenzeller to 2013'!E90/'Update by Pfaffenzeller to 2013'!E$82</f>
        <v>67.553179273171509</v>
      </c>
      <c r="F90">
        <f>100*'Update by Pfaffenzeller to 2013'!F90/'Update by Pfaffenzeller to 2013'!F$82</f>
        <v>94.077568134171898</v>
      </c>
      <c r="G90">
        <f>100*'Update by Pfaffenzeller to 2013'!G90/'Update by Pfaffenzeller to 2013'!G$82</f>
        <v>85.315243415802072</v>
      </c>
      <c r="H90">
        <f>100*'Update by Pfaffenzeller to 2013'!H90/'Update by Pfaffenzeller to 2013'!H$82</f>
        <v>35.567190226876086</v>
      </c>
      <c r="I90">
        <f>100*'Update by Pfaffenzeller to 2013'!I90/'Update by Pfaffenzeller to 2013'!I$82</f>
        <v>91.199376264754633</v>
      </c>
      <c r="J90">
        <f>100*'Update by Pfaffenzeller to 2013'!J90/'Update by Pfaffenzeller to 2013'!J$82</f>
        <v>83.526490319328232</v>
      </c>
      <c r="K90">
        <f>100*'Update by Pfaffenzeller to 2013'!K90/'Update by Pfaffenzeller to 2013'!K$82</f>
        <v>126.14775725593668</v>
      </c>
      <c r="L90">
        <f>100*'Update by Pfaffenzeller to 2013'!L90/'Update by Pfaffenzeller to 2013'!L$82</f>
        <v>74.927163667523558</v>
      </c>
      <c r="M90">
        <f>100*'Update by Pfaffenzeller to 2013'!M90/'Update by Pfaffenzeller to 2013'!M$82</f>
        <v>68.363458720078171</v>
      </c>
      <c r="N90">
        <f>100*'Update by Pfaffenzeller to 2013'!N90/'Update by Pfaffenzeller to 2013'!N$82</f>
        <v>120.12987012987013</v>
      </c>
      <c r="O90">
        <f>100*'Update by Pfaffenzeller to 2013'!O90/'Update by Pfaffenzeller to 2013'!O$82</f>
        <v>108.79336024523911</v>
      </c>
      <c r="P90">
        <f>100*'Update by Pfaffenzeller to 2013'!P90/'Update by Pfaffenzeller to 2013'!P$82</f>
        <v>190.89291907479307</v>
      </c>
      <c r="Q90">
        <f>100*'Update by Pfaffenzeller to 2013'!Q90/'Update by Pfaffenzeller to 2013'!Q$82</f>
        <v>108.4379108889506</v>
      </c>
      <c r="R90">
        <f>100*'Update by Pfaffenzeller to 2013'!R90/'Update by Pfaffenzeller to 2013'!R$82</f>
        <v>79.299088445429902</v>
      </c>
      <c r="S90">
        <f>100*'Update by Pfaffenzeller to 2013'!S90/'Update by Pfaffenzeller to 2013'!S$82</f>
        <v>96.654316272995032</v>
      </c>
      <c r="T90">
        <f>100*'Update by Pfaffenzeller to 2013'!T90/'Update by Pfaffenzeller to 2013'!T$82</f>
        <v>119.23464711274059</v>
      </c>
      <c r="U90">
        <f>100*'Update by Pfaffenzeller to 2013'!U90/'Update by Pfaffenzeller to 2013'!U$82</f>
        <v>175.20604395604394</v>
      </c>
      <c r="V90">
        <f>100*'Update by Pfaffenzeller to 2013'!V90/'Update by Pfaffenzeller to 2013'!V$82</f>
        <v>42.036653361415176</v>
      </c>
      <c r="W90">
        <f>100*'Update by Pfaffenzeller to 2013'!W90/'Update by Pfaffenzeller to 2013'!W$82</f>
        <v>31.69218840860632</v>
      </c>
      <c r="X90">
        <f>100*'Update by Pfaffenzeller to 2013'!X90/'Update by Pfaffenzeller to 2013'!X$82</f>
        <v>72.406181015452532</v>
      </c>
      <c r="Y90">
        <f>100*'Update by Pfaffenzeller to 2013'!Y90/'Update by Pfaffenzeller to 2013'!Y$82</f>
        <v>163.07490144546651</v>
      </c>
      <c r="Z90">
        <f>100*'Update by Pfaffenzeller to 2013'!Z90/'Update by Pfaffenzeller to 2013'!Z$82</f>
        <v>122.81996264047973</v>
      </c>
    </row>
    <row r="91" spans="1:26" x14ac:dyDescent="0.2">
      <c r="A91" s="1">
        <v>1989</v>
      </c>
      <c r="B91">
        <f>100*'Update by Pfaffenzeller to 2013'!B91/'Update by Pfaffenzeller to 2013'!B$82</f>
        <v>68.877668782458159</v>
      </c>
      <c r="C91">
        <f>100*'Update by Pfaffenzeller to 2013'!C91/'Update by Pfaffenzeller to 2013'!C$82</f>
        <v>47.66660265027847</v>
      </c>
      <c r="D91">
        <f>100*'Update by Pfaffenzeller to 2013'!D91/'Update by Pfaffenzeller to 2013'!D$82</f>
        <v>109.97827556364763</v>
      </c>
      <c r="E91">
        <f>100*'Update by Pfaffenzeller to 2013'!E91/'Update by Pfaffenzeller to 2013'!E$82</f>
        <v>72.834242617609078</v>
      </c>
      <c r="F91">
        <f>100*'Update by Pfaffenzeller to 2013'!F91/'Update by Pfaffenzeller to 2013'!F$82</f>
        <v>105.45073375262054</v>
      </c>
      <c r="G91">
        <f>100*'Update by Pfaffenzeller to 2013'!G91/'Update by Pfaffenzeller to 2013'!G$82</f>
        <v>88.986432561851558</v>
      </c>
      <c r="H91">
        <f>100*'Update by Pfaffenzeller to 2013'!H91/'Update by Pfaffenzeller to 2013'!H$82</f>
        <v>44.64223385689354</v>
      </c>
      <c r="I91">
        <f>100*'Update by Pfaffenzeller to 2013'!I91/'Update by Pfaffenzeller to 2013'!I$82</f>
        <v>93.029016619230418</v>
      </c>
      <c r="J91">
        <f>100*'Update by Pfaffenzeller to 2013'!J91/'Update by Pfaffenzeller to 2013'!J$82</f>
        <v>80.416629303523592</v>
      </c>
      <c r="K91">
        <f>100*'Update by Pfaffenzeller to 2013'!K91/'Update by Pfaffenzeller to 2013'!K$82</f>
        <v>144.27440633245379</v>
      </c>
      <c r="L91">
        <f>100*'Update by Pfaffenzeller to 2013'!L91/'Update by Pfaffenzeller to 2013'!L$82</f>
        <v>60.051413881748068</v>
      </c>
      <c r="M91">
        <f>100*'Update by Pfaffenzeller to 2013'!M91/'Update by Pfaffenzeller to 2013'!M$82</f>
        <v>81.787982413287736</v>
      </c>
      <c r="N91">
        <f>100*'Update by Pfaffenzeller to 2013'!N91/'Update by Pfaffenzeller to 2013'!N$82</f>
        <v>121.2012987012987</v>
      </c>
      <c r="O91">
        <f>100*'Update by Pfaffenzeller to 2013'!O91/'Update by Pfaffenzeller to 2013'!O$82</f>
        <v>98.113353537664764</v>
      </c>
      <c r="P91">
        <f>100*'Update by Pfaffenzeller to 2013'!P91/'Update by Pfaffenzeller to 2013'!P$82</f>
        <v>196.04446352974571</v>
      </c>
      <c r="Q91">
        <f>100*'Update by Pfaffenzeller to 2013'!Q91/'Update by Pfaffenzeller to 2013'!Q$82</f>
        <v>139.18142082083668</v>
      </c>
      <c r="R91">
        <f>100*'Update by Pfaffenzeller to 2013'!R91/'Update by Pfaffenzeller to 2013'!R$82</f>
        <v>68.779255974377918</v>
      </c>
      <c r="S91">
        <f>100*'Update by Pfaffenzeller to 2013'!S91/'Update by Pfaffenzeller to 2013'!S$82</f>
        <v>98.789791813510917</v>
      </c>
      <c r="T91">
        <f>100*'Update by Pfaffenzeller to 2013'!T91/'Update by Pfaffenzeller to 2013'!T$82</f>
        <v>130.54078826764436</v>
      </c>
      <c r="U91">
        <f>100*'Update by Pfaffenzeller to 2013'!U91/'Update by Pfaffenzeller to 2013'!U$82</f>
        <v>133.99725274725276</v>
      </c>
      <c r="V91">
        <f>100*'Update by Pfaffenzeller to 2013'!V91/'Update by Pfaffenzeller to 2013'!V$82</f>
        <v>50.876058546664822</v>
      </c>
      <c r="W91">
        <f>100*'Update by Pfaffenzeller to 2013'!W91/'Update by Pfaffenzeller to 2013'!W$82</f>
        <v>26.652452025586356</v>
      </c>
      <c r="X91">
        <f>100*'Update by Pfaffenzeller to 2013'!X91/'Update by Pfaffenzeller to 2013'!X$82</f>
        <v>74.282560706401767</v>
      </c>
      <c r="Y91">
        <f>100*'Update by Pfaffenzeller to 2013'!Y91/'Update by Pfaffenzeller to 2013'!Y$82</f>
        <v>218.00262812089358</v>
      </c>
      <c r="Z91">
        <f>100*'Update by Pfaffenzeller to 2013'!Z91/'Update by Pfaffenzeller to 2013'!Z$82</f>
        <v>122.0840579056504</v>
      </c>
    </row>
    <row r="92" spans="1:26" x14ac:dyDescent="0.2">
      <c r="A92" s="1">
        <v>1990</v>
      </c>
      <c r="B92">
        <f>100*'Update by Pfaffenzeller to 2013'!B92/'Update by Pfaffenzeller to 2013'!B$82</f>
        <v>56.901327178303518</v>
      </c>
      <c r="C92">
        <f>100*'Update by Pfaffenzeller to 2013'!C92/'Update by Pfaffenzeller to 2013'!C$82</f>
        <v>48.653735356251197</v>
      </c>
      <c r="D92">
        <f>100*'Update by Pfaffenzeller to 2013'!D92/'Update by Pfaffenzeller to 2013'!D$82</f>
        <v>123.99994604070295</v>
      </c>
      <c r="E92">
        <f>100*'Update by Pfaffenzeller to 2013'!E92/'Update by Pfaffenzeller to 2013'!E$82</f>
        <v>65.942282501952363</v>
      </c>
      <c r="F92">
        <f>100*'Update by Pfaffenzeller to 2013'!F92/'Update by Pfaffenzeller to 2013'!F$82</f>
        <v>81.855345911949684</v>
      </c>
      <c r="G92">
        <f>100*'Update by Pfaffenzeller to 2013'!G92/'Update by Pfaffenzeller to 2013'!G$82</f>
        <v>87.230646448523544</v>
      </c>
      <c r="H92">
        <f>100*'Update by Pfaffenzeller to 2013'!H92/'Update by Pfaffenzeller to 2013'!H$82</f>
        <v>43.804537521815007</v>
      </c>
      <c r="I92">
        <f>100*'Update by Pfaffenzeller to 2013'!I92/'Update by Pfaffenzeller to 2013'!I$82</f>
        <v>92.87216986885872</v>
      </c>
      <c r="J92">
        <f>100*'Update by Pfaffenzeller to 2013'!J92/'Update by Pfaffenzeller to 2013'!J$82</f>
        <v>92.043885942273008</v>
      </c>
      <c r="K92">
        <f>100*'Update by Pfaffenzeller to 2013'!K92/'Update by Pfaffenzeller to 2013'!K$82</f>
        <v>142.71767810026384</v>
      </c>
      <c r="L92">
        <f>100*'Update by Pfaffenzeller to 2013'!L92/'Update by Pfaffenzeller to 2013'!L$82</f>
        <v>49.66580976863753</v>
      </c>
      <c r="M92">
        <f>100*'Update by Pfaffenzeller to 2013'!M92/'Update by Pfaffenzeller to 2013'!M$82</f>
        <v>88.861748900830491</v>
      </c>
      <c r="N92">
        <f>100*'Update by Pfaffenzeller to 2013'!N92/'Update by Pfaffenzeller to 2013'!N$82</f>
        <v>132.56493506493507</v>
      </c>
      <c r="O92">
        <f>100*'Update by Pfaffenzeller to 2013'!O92/'Update by Pfaffenzeller to 2013'!O$82</f>
        <v>79.886762167839251</v>
      </c>
      <c r="P92">
        <f>100*'Update by Pfaffenzeller to 2013'!P92/'Update by Pfaffenzeller to 2013'!P$82</f>
        <v>200.86207035987866</v>
      </c>
      <c r="Q92">
        <f>100*'Update by Pfaffenzeller to 2013'!Q92/'Update by Pfaffenzeller to 2013'!Q$82</f>
        <v>149.05080218657628</v>
      </c>
      <c r="R92">
        <f>100*'Update by Pfaffenzeller to 2013'!R92/'Update by Pfaffenzeller to 2013'!R$82</f>
        <v>62.835673811283563</v>
      </c>
      <c r="S92">
        <f>100*'Update by Pfaffenzeller to 2013'!S92/'Update by Pfaffenzeller to 2013'!S$82</f>
        <v>114.99214172102975</v>
      </c>
      <c r="T92">
        <f>100*'Update by Pfaffenzeller to 2013'!T92/'Update by Pfaffenzeller to 2013'!T$82</f>
        <v>121.97525206232814</v>
      </c>
      <c r="U92">
        <f>100*'Update by Pfaffenzeller to 2013'!U92/'Update by Pfaffenzeller to 2013'!U$82</f>
        <v>112.56868131868131</v>
      </c>
      <c r="V92">
        <f>100*'Update by Pfaffenzeller to 2013'!V92/'Update by Pfaffenzeller to 2013'!V$82</f>
        <v>36.276752758901033</v>
      </c>
      <c r="W92">
        <f>100*'Update by Pfaffenzeller to 2013'!W92/'Update by Pfaffenzeller to 2013'!W$82</f>
        <v>23.68813547375284</v>
      </c>
      <c r="X92">
        <f>100*'Update by Pfaffenzeller to 2013'!X92/'Update by Pfaffenzeller to 2013'!X$82</f>
        <v>89.51434878587196</v>
      </c>
      <c r="Y92">
        <f>100*'Update by Pfaffenzeller to 2013'!Y92/'Update by Pfaffenzeller to 2013'!Y$82</f>
        <v>198.81734559789754</v>
      </c>
      <c r="Z92">
        <f>100*'Update by Pfaffenzeller to 2013'!Z92/'Update by Pfaffenzeller to 2013'!Z$82</f>
        <v>126.86743868204098</v>
      </c>
    </row>
    <row r="93" spans="1:26" x14ac:dyDescent="0.2">
      <c r="A93" s="1">
        <v>1991</v>
      </c>
      <c r="B93">
        <f>100*'Update by Pfaffenzeller to 2013'!B93/'Update by Pfaffenzeller to 2013'!B$82</f>
        <v>54.050778995960755</v>
      </c>
      <c r="C93">
        <f>100*'Update by Pfaffenzeller to 2013'!C93/'Update by Pfaffenzeller to 2013'!C$82</f>
        <v>45.903591319377753</v>
      </c>
      <c r="D93">
        <f>100*'Update by Pfaffenzeller to 2013'!D93/'Update by Pfaffenzeller to 2013'!D$82</f>
        <v>100.88773482581789</v>
      </c>
      <c r="E93">
        <f>100*'Update by Pfaffenzeller to 2013'!E93/'Update by Pfaffenzeller to 2013'!E$82</f>
        <v>71.401883523804642</v>
      </c>
      <c r="F93">
        <f>100*'Update by Pfaffenzeller to 2013'!F93/'Update by Pfaffenzeller to 2013'!F$82</f>
        <v>74.91614255765198</v>
      </c>
      <c r="G93">
        <f>100*'Update by Pfaffenzeller to 2013'!G93/'Update by Pfaffenzeller to 2013'!G$82</f>
        <v>85.714285714285722</v>
      </c>
      <c r="H93">
        <f>100*'Update by Pfaffenzeller to 2013'!H93/'Update by Pfaffenzeller to 2013'!H$82</f>
        <v>31.273996509598604</v>
      </c>
      <c r="I93">
        <f>100*'Update by Pfaffenzeller to 2013'!I93/'Update by Pfaffenzeller to 2013'!I$82</f>
        <v>96.520757198134632</v>
      </c>
      <c r="J93">
        <f>100*'Update by Pfaffenzeller to 2013'!J93/'Update by Pfaffenzeller to 2013'!J$82</f>
        <v>80.76829735855577</v>
      </c>
      <c r="K93">
        <f>100*'Update by Pfaffenzeller to 2013'!K93/'Update by Pfaffenzeller to 2013'!K$82</f>
        <v>147.62532981530342</v>
      </c>
      <c r="L93">
        <f>100*'Update by Pfaffenzeller to 2013'!L93/'Update by Pfaffenzeller to 2013'!L$82</f>
        <v>58.097686375321338</v>
      </c>
      <c r="M93">
        <f>100*'Update by Pfaffenzeller to 2013'!M93/'Update by Pfaffenzeller to 2013'!M$82</f>
        <v>81.924767953102105</v>
      </c>
      <c r="N93">
        <f>100*'Update by Pfaffenzeller to 2013'!N93/'Update by Pfaffenzeller to 2013'!N$82</f>
        <v>123.48376623376623</v>
      </c>
      <c r="O93">
        <f>100*'Update by Pfaffenzeller to 2013'!O93/'Update by Pfaffenzeller to 2013'!O$82</f>
        <v>61.122741769560989</v>
      </c>
      <c r="P93">
        <f>100*'Update by Pfaffenzeller to 2013'!P93/'Update by Pfaffenzeller to 2013'!P$82</f>
        <v>173.03028261520086</v>
      </c>
      <c r="Q93">
        <f>100*'Update by Pfaffenzeller to 2013'!Q93/'Update by Pfaffenzeller to 2013'!Q$82</f>
        <v>153.79116077750217</v>
      </c>
      <c r="R93">
        <f>100*'Update by Pfaffenzeller to 2013'!R93/'Update by Pfaffenzeller to 2013'!R$82</f>
        <v>62.07193890120719</v>
      </c>
      <c r="S93">
        <f>100*'Update by Pfaffenzeller to 2013'!S93/'Update by Pfaffenzeller to 2013'!S$82</f>
        <v>108.61626587617657</v>
      </c>
      <c r="T93">
        <f>100*'Update by Pfaffenzeller to 2013'!T93/'Update by Pfaffenzeller to 2013'!T$82</f>
        <v>107.18606782768104</v>
      </c>
      <c r="U93">
        <f>100*'Update by Pfaffenzeller to 2013'!U93/'Update by Pfaffenzeller to 2013'!U$82</f>
        <v>89.436813186813183</v>
      </c>
      <c r="V93">
        <f>100*'Update by Pfaffenzeller to 2013'!V93/'Update by Pfaffenzeller to 2013'!V$82</f>
        <v>33.353682438643901</v>
      </c>
      <c r="W93">
        <f>100*'Update by Pfaffenzeller to 2013'!W93/'Update by Pfaffenzeller to 2013'!W$82</f>
        <v>19.584296300714211</v>
      </c>
      <c r="X93">
        <f>100*'Update by Pfaffenzeller to 2013'!X93/'Update by Pfaffenzeller to 2013'!X$82</f>
        <v>61.589403973509938</v>
      </c>
      <c r="Y93">
        <f>100*'Update by Pfaffenzeller to 2013'!Y93/'Update by Pfaffenzeller to 2013'!Y$82</f>
        <v>146.78055190538765</v>
      </c>
      <c r="Z93">
        <f>100*'Update by Pfaffenzeller to 2013'!Z93/'Update by Pfaffenzeller to 2013'!Z$82</f>
        <v>129.45579326661306</v>
      </c>
    </row>
    <row r="94" spans="1:26" x14ac:dyDescent="0.2">
      <c r="A94" s="1">
        <v>1992</v>
      </c>
      <c r="B94">
        <f>100*'Update by Pfaffenzeller to 2013'!B94/'Update by Pfaffenzeller to 2013'!B$82</f>
        <v>40.735718407386031</v>
      </c>
      <c r="C94">
        <f>100*'Update by Pfaffenzeller to 2013'!C94/'Update by Pfaffenzeller to 2013'!C$82</f>
        <v>42.235452275782599</v>
      </c>
      <c r="D94">
        <f>100*'Update by Pfaffenzeller to 2013'!D94/'Update by Pfaffenzeller to 2013'!D$82</f>
        <v>96.682360922339825</v>
      </c>
      <c r="E94">
        <f>100*'Update by Pfaffenzeller to 2013'!E94/'Update by Pfaffenzeller to 2013'!E$82</f>
        <v>65.301169933054069</v>
      </c>
      <c r="F94">
        <f>100*'Update by Pfaffenzeller to 2013'!F94/'Update by Pfaffenzeller to 2013'!F$82</f>
        <v>92.777777777777771</v>
      </c>
      <c r="G94">
        <f>100*'Update by Pfaffenzeller to 2013'!G94/'Update by Pfaffenzeller to 2013'!G$82</f>
        <v>83.200319233838783</v>
      </c>
      <c r="H94">
        <f>100*'Update by Pfaffenzeller to 2013'!H94/'Update by Pfaffenzeller to 2013'!H$82</f>
        <v>31.601097634678425</v>
      </c>
      <c r="I94">
        <f>100*'Update by Pfaffenzeller to 2013'!I94/'Update by Pfaffenzeller to 2013'!I$82</f>
        <v>88.933242162701447</v>
      </c>
      <c r="J94">
        <f>100*'Update by Pfaffenzeller to 2013'!J94/'Update by Pfaffenzeller to 2013'!J$82</f>
        <v>91.863432204616942</v>
      </c>
      <c r="K94">
        <f>100*'Update by Pfaffenzeller to 2013'!K94/'Update by Pfaffenzeller to 2013'!K$82</f>
        <v>124.82849604221636</v>
      </c>
      <c r="L94">
        <f>100*'Update by Pfaffenzeller to 2013'!L94/'Update by Pfaffenzeller to 2013'!L$82</f>
        <v>67.437874892887749</v>
      </c>
      <c r="M94">
        <f>100*'Update by Pfaffenzeller to 2013'!M94/'Update by Pfaffenzeller to 2013'!M$82</f>
        <v>62.432828529555451</v>
      </c>
      <c r="N94">
        <f>100*'Update by Pfaffenzeller to 2013'!N94/'Update by Pfaffenzeller to 2013'!N$82</f>
        <v>103.75974025974025</v>
      </c>
      <c r="O94">
        <f>100*'Update by Pfaffenzeller to 2013'!O94/'Update by Pfaffenzeller to 2013'!O$82</f>
        <v>63.368819655296626</v>
      </c>
      <c r="P94">
        <f>100*'Update by Pfaffenzeller to 2013'!P94/'Update by Pfaffenzeller to 2013'!P$82</f>
        <v>165.22274097486547</v>
      </c>
      <c r="Q94">
        <f>100*'Update by Pfaffenzeller to 2013'!Q94/'Update by Pfaffenzeller to 2013'!Q$82</f>
        <v>151.13153032583355</v>
      </c>
      <c r="R94">
        <f>100*'Update by Pfaffenzeller to 2013'!R94/'Update by Pfaffenzeller to 2013'!R$82</f>
        <v>62.79255974377925</v>
      </c>
      <c r="S94">
        <f>100*'Update by Pfaffenzeller to 2013'!S94/'Update by Pfaffenzeller to 2013'!S$82</f>
        <v>103.51766401413587</v>
      </c>
      <c r="T94">
        <f>100*'Update by Pfaffenzeller to 2013'!T94/'Update by Pfaffenzeller to 2013'!T$82</f>
        <v>104.54399633363886</v>
      </c>
      <c r="U94">
        <f>100*'Update by Pfaffenzeller to 2013'!U94/'Update by Pfaffenzeller to 2013'!U$82</f>
        <v>86.146978021978029</v>
      </c>
      <c r="V94">
        <f>100*'Update by Pfaffenzeller to 2013'!V94/'Update by Pfaffenzeller to 2013'!V$82</f>
        <v>36.369997316116631</v>
      </c>
      <c r="W94">
        <f>100*'Update by Pfaffenzeller to 2013'!W94/'Update by Pfaffenzeller to 2013'!W$82</f>
        <v>19.073463849583252</v>
      </c>
      <c r="X94">
        <f>100*'Update by Pfaffenzeller to 2013'!X94/'Update by Pfaffenzeller to 2013'!X$82</f>
        <v>59.71302428256071</v>
      </c>
      <c r="Y94">
        <f>100*'Update by Pfaffenzeller to 2013'!Y94/'Update by Pfaffenzeller to 2013'!Y$82</f>
        <v>162.94349540078844</v>
      </c>
      <c r="Z94">
        <f>100*'Update by Pfaffenzeller to 2013'!Z94/'Update by Pfaffenzeller to 2013'!Z$82</f>
        <v>134.39143019503737</v>
      </c>
    </row>
    <row r="95" spans="1:26" x14ac:dyDescent="0.2">
      <c r="A95" s="1">
        <v>1993</v>
      </c>
      <c r="B95">
        <f>100*'Update by Pfaffenzeller to 2013'!B95/'Update by Pfaffenzeller to 2013'!B$82</f>
        <v>45.014425851125218</v>
      </c>
      <c r="C95">
        <f>100*'Update by Pfaffenzeller to 2013'!C95/'Update by Pfaffenzeller to 2013'!C$82</f>
        <v>42.899942385250618</v>
      </c>
      <c r="D95">
        <f>100*'Update by Pfaffenzeller to 2013'!D95/'Update by Pfaffenzeller to 2013'!D$82</f>
        <v>97.321832638738144</v>
      </c>
      <c r="E95">
        <f>100*'Update by Pfaffenzeller to 2013'!E95/'Update by Pfaffenzeller to 2013'!E$82</f>
        <v>57.313637705988874</v>
      </c>
      <c r="F95">
        <f>100*'Update by Pfaffenzeller to 2013'!F95/'Update by Pfaffenzeller to 2013'!F$82</f>
        <v>100.9748427672956</v>
      </c>
      <c r="G95">
        <f>100*'Update by Pfaffenzeller to 2013'!G95/'Update by Pfaffenzeller to 2013'!G$82</f>
        <v>81.476456504389461</v>
      </c>
      <c r="H95">
        <f>100*'Update by Pfaffenzeller to 2013'!H95/'Update by Pfaffenzeller to 2013'!H$82</f>
        <v>34.846701349662929</v>
      </c>
      <c r="I95">
        <f>100*'Update by Pfaffenzeller to 2013'!I95/'Update by Pfaffenzeller to 2013'!I$82</f>
        <v>94.846414648387423</v>
      </c>
      <c r="J95">
        <f>100*'Update by Pfaffenzeller to 2013'!J95/'Update by Pfaffenzeller to 2013'!J$82</f>
        <v>100.72729992022585</v>
      </c>
      <c r="K95">
        <f>100*'Update by Pfaffenzeller to 2013'!K95/'Update by Pfaffenzeller to 2013'!K$82</f>
        <v>116.89445910290237</v>
      </c>
      <c r="L95">
        <f>100*'Update by Pfaffenzeller to 2013'!L95/'Update by Pfaffenzeller to 2013'!L$82</f>
        <v>64.738646101113972</v>
      </c>
      <c r="M95">
        <f>100*'Update by Pfaffenzeller to 2013'!M95/'Update by Pfaffenzeller to 2013'!M$82</f>
        <v>62.545188080117249</v>
      </c>
      <c r="N95">
        <f>100*'Update by Pfaffenzeller to 2013'!N95/'Update by Pfaffenzeller to 2013'!N$82</f>
        <v>88.743506493506487</v>
      </c>
      <c r="O95">
        <f>100*'Update by Pfaffenzeller to 2013'!O95/'Update by Pfaffenzeller to 2013'!O$82</f>
        <v>59.381372012231033</v>
      </c>
      <c r="P95">
        <f>100*'Update by Pfaffenzeller to 2013'!P95/'Update by Pfaffenzeller to 2013'!P$82</f>
        <v>174.29302495607868</v>
      </c>
      <c r="Q95">
        <f>100*'Update by Pfaffenzeller to 2013'!Q95/'Update by Pfaffenzeller to 2013'!Q$82</f>
        <v>118.43170693462777</v>
      </c>
      <c r="R95">
        <f>100*'Update by Pfaffenzeller to 2013'!R95/'Update by Pfaffenzeller to 2013'!R$82</f>
        <v>61.16654348361665</v>
      </c>
      <c r="S95">
        <f>100*'Update by Pfaffenzeller to 2013'!S95/'Update by Pfaffenzeller to 2013'!S$82</f>
        <v>98.459686219928855</v>
      </c>
      <c r="T95">
        <f>100*'Update by Pfaffenzeller to 2013'!T95/'Update by Pfaffenzeller to 2013'!T$82</f>
        <v>87.675527039413382</v>
      </c>
      <c r="U95">
        <f>100*'Update by Pfaffenzeller to 2013'!U95/'Update by Pfaffenzeller to 2013'!U$82</f>
        <v>78.231456043956044</v>
      </c>
      <c r="V95">
        <f>100*'Update by Pfaffenzeller to 2013'!V95/'Update by Pfaffenzeller to 2013'!V$82</f>
        <v>30.767002911772686</v>
      </c>
      <c r="W95">
        <f>100*'Update by Pfaffenzeller to 2013'!W95/'Update by Pfaffenzeller to 2013'!W$82</f>
        <v>20.829618143050979</v>
      </c>
      <c r="X95">
        <f>100*'Update by Pfaffenzeller to 2013'!X95/'Update by Pfaffenzeller to 2013'!X$82</f>
        <v>44.856512141280355</v>
      </c>
      <c r="Y95">
        <f>100*'Update by Pfaffenzeller to 2013'!Y95/'Update by Pfaffenzeller to 2013'!Y$82</f>
        <v>126.41261498028911</v>
      </c>
      <c r="Z95">
        <f>100*'Update by Pfaffenzeller to 2013'!Z95/'Update by Pfaffenzeller to 2013'!Z$82</f>
        <v>135.36840717058658</v>
      </c>
    </row>
    <row r="96" spans="1:26" x14ac:dyDescent="0.2">
      <c r="A96" s="1">
        <v>1994</v>
      </c>
      <c r="B96">
        <f>100*'Update by Pfaffenzeller to 2013'!B96/'Update by Pfaffenzeller to 2013'!B$82</f>
        <v>95.432775533756484</v>
      </c>
      <c r="C96">
        <f>100*'Update by Pfaffenzeller to 2013'!C96/'Update by Pfaffenzeller to 2013'!C$82</f>
        <v>53.62012675244862</v>
      </c>
      <c r="D96">
        <f>100*'Update by Pfaffenzeller to 2013'!D96/'Update by Pfaffenzeller to 2013'!D$82</f>
        <v>89.930441788982264</v>
      </c>
      <c r="E96">
        <f>100*'Update by Pfaffenzeller to 2013'!E96/'Update by Pfaffenzeller to 2013'!E$82</f>
        <v>65.147992721181211</v>
      </c>
      <c r="F96">
        <f>100*'Update by Pfaffenzeller to 2013'!F96/'Update by Pfaffenzeller to 2013'!F$82</f>
        <v>104.0670859538784</v>
      </c>
      <c r="G96">
        <f>100*'Update by Pfaffenzeller to 2013'!G96/'Update by Pfaffenzeller to 2013'!G$82</f>
        <v>85.833998403830805</v>
      </c>
      <c r="H96">
        <f>100*'Update by Pfaffenzeller to 2013'!H96/'Update by Pfaffenzeller to 2013'!H$82</f>
        <v>42.27200936101773</v>
      </c>
      <c r="I96">
        <f>100*'Update by Pfaffenzeller to 2013'!I96/'Update by Pfaffenzeller to 2013'!I$82</f>
        <v>74.945926081989839</v>
      </c>
      <c r="J96">
        <f>100*'Update by Pfaffenzeller to 2013'!J96/'Update by Pfaffenzeller to 2013'!J$82</f>
        <v>103.0815642999372</v>
      </c>
      <c r="K96">
        <f>100*'Update by Pfaffenzeller to 2013'!K96/'Update by Pfaffenzeller to 2013'!K$82</f>
        <v>115.96042216358839</v>
      </c>
      <c r="L96">
        <f>100*'Update by Pfaffenzeller to 2013'!L96/'Update by Pfaffenzeller to 2013'!L$82</f>
        <v>90.560411311053969</v>
      </c>
      <c r="M96">
        <f>100*'Update by Pfaffenzeller to 2013'!M96/'Update by Pfaffenzeller to 2013'!M$82</f>
        <v>86.116267708842216</v>
      </c>
      <c r="N96">
        <f>100*'Update by Pfaffenzeller to 2013'!N96/'Update by Pfaffenzeller to 2013'!N$82</f>
        <v>96.840909090909093</v>
      </c>
      <c r="O96">
        <f>100*'Update by Pfaffenzeller to 2013'!O96/'Update by Pfaffenzeller to 2013'!O$82</f>
        <v>82.355050022164562</v>
      </c>
      <c r="P96">
        <f>100*'Update by Pfaffenzeller to 2013'!P96/'Update by Pfaffenzeller to 2013'!P$82</f>
        <v>171.12777286268738</v>
      </c>
      <c r="Q96">
        <f>100*'Update by Pfaffenzeller to 2013'!Q96/'Update by Pfaffenzeller to 2013'!Q$82</f>
        <v>116.07311707217052</v>
      </c>
      <c r="R96">
        <f>100*'Update by Pfaffenzeller to 2013'!R96/'Update by Pfaffenzeller to 2013'!R$82</f>
        <v>81.023651145602372</v>
      </c>
      <c r="S96">
        <f>100*'Update by Pfaffenzeller to 2013'!S96/'Update by Pfaffenzeller to 2013'!S$82</f>
        <v>110.56184146085559</v>
      </c>
      <c r="T96">
        <f>100*'Update by Pfaffenzeller to 2013'!T96/'Update by Pfaffenzeller to 2013'!T$82</f>
        <v>105.74793767186068</v>
      </c>
      <c r="U96">
        <f>100*'Update by Pfaffenzeller to 2013'!U96/'Update by Pfaffenzeller to 2013'!U$82</f>
        <v>101.4271978021978</v>
      </c>
      <c r="V96">
        <f>100*'Update by Pfaffenzeller to 2013'!V96/'Update by Pfaffenzeller to 2013'!V$82</f>
        <v>32.571540932716786</v>
      </c>
      <c r="W96">
        <f>100*'Update by Pfaffenzeller to 2013'!W96/'Update by Pfaffenzeller to 2013'!W$82</f>
        <v>25.60670672610971</v>
      </c>
      <c r="X96">
        <f>100*'Update by Pfaffenzeller to 2013'!X96/'Update by Pfaffenzeller to 2013'!X$82</f>
        <v>60.463576158940398</v>
      </c>
      <c r="Y96">
        <f>100*'Update by Pfaffenzeller to 2013'!Y96/'Update by Pfaffenzeller to 2013'!Y$82</f>
        <v>131.10381077529567</v>
      </c>
      <c r="Z96">
        <f>100*'Update by Pfaffenzeller to 2013'!Z96/'Update by Pfaffenzeller to 2013'!Z$82</f>
        <v>140.22791602299404</v>
      </c>
    </row>
    <row r="97" spans="1:26" x14ac:dyDescent="0.2">
      <c r="A97" s="1">
        <v>1995</v>
      </c>
      <c r="B97">
        <f>100*'Update by Pfaffenzeller to 2013'!B97/'Update by Pfaffenzeller to 2013'!B$82</f>
        <v>96.142527409117136</v>
      </c>
      <c r="C97">
        <f>100*'Update by Pfaffenzeller to 2013'!C97/'Update by Pfaffenzeller to 2013'!C$82</f>
        <v>55.018244670635681</v>
      </c>
      <c r="D97">
        <f>100*'Update by Pfaffenzeller to 2013'!D97/'Update by Pfaffenzeller to 2013'!D$82</f>
        <v>89.716725086312863</v>
      </c>
      <c r="E97">
        <f>100*'Update by Pfaffenzeller to 2013'!E97/'Update by Pfaffenzeller to 2013'!E$82</f>
        <v>78.109422334040929</v>
      </c>
      <c r="F97">
        <f>100*'Update by Pfaffenzeller to 2013'!F97/'Update by Pfaffenzeller to 2013'!F$82</f>
        <v>108.56394129979034</v>
      </c>
      <c r="G97">
        <f>100*'Update by Pfaffenzeller to 2013'!G97/'Update by Pfaffenzeller to 2013'!G$82</f>
        <v>98.555466879489231</v>
      </c>
      <c r="H97">
        <f>100*'Update by Pfaffenzeller to 2013'!H97/'Update by Pfaffenzeller to 2013'!H$82</f>
        <v>46.356720377925065</v>
      </c>
      <c r="I97">
        <f>100*'Update by Pfaffenzeller to 2013'!I97/'Update by Pfaffenzeller to 2013'!I$82</f>
        <v>69.096409081914999</v>
      </c>
      <c r="J97">
        <f>100*'Update by Pfaffenzeller to 2013'!J97/'Update by Pfaffenzeller to 2013'!J$82</f>
        <v>90.807275094504689</v>
      </c>
      <c r="K97">
        <f>100*'Update by Pfaffenzeller to 2013'!K97/'Update by Pfaffenzeller to 2013'!K$82</f>
        <v>117.44063324538259</v>
      </c>
      <c r="L97">
        <f>100*'Update by Pfaffenzeller to 2013'!L97/'Update by Pfaffenzeller to 2013'!L$82</f>
        <v>107.62639245929735</v>
      </c>
      <c r="M97">
        <f>100*'Update by Pfaffenzeller to 2013'!M97/'Update by Pfaffenzeller to 2013'!M$82</f>
        <v>103.95212506106498</v>
      </c>
      <c r="N97">
        <f>100*'Update by Pfaffenzeller to 2013'!N97/'Update by Pfaffenzeller to 2013'!N$82</f>
        <v>119.49350649350649</v>
      </c>
      <c r="O97">
        <f>100*'Update by Pfaffenzeller to 2013'!O97/'Update by Pfaffenzeller to 2013'!O$82</f>
        <v>92.331618326532421</v>
      </c>
      <c r="P97">
        <f>100*'Update by Pfaffenzeller to 2013'!P97/'Update by Pfaffenzeller to 2013'!P$82</f>
        <v>191.95340215837024</v>
      </c>
      <c r="Q97">
        <f>100*'Update by Pfaffenzeller to 2013'!Q97/'Update by Pfaffenzeller to 2013'!Q$82</f>
        <v>116.15132931310556</v>
      </c>
      <c r="R97">
        <f>100*'Update by Pfaffenzeller to 2013'!R97/'Update by Pfaffenzeller to 2013'!R$82</f>
        <v>111.72702636117269</v>
      </c>
      <c r="S97">
        <f>100*'Update by Pfaffenzeller to 2013'!S97/'Update by Pfaffenzeller to 2013'!S$82</f>
        <v>128.39709563974483</v>
      </c>
      <c r="T97">
        <f>100*'Update by Pfaffenzeller to 2013'!T97/'Update by Pfaffenzeller to 2013'!T$82</f>
        <v>134.53758020164986</v>
      </c>
      <c r="U97">
        <f>100*'Update by Pfaffenzeller to 2013'!U97/'Update by Pfaffenzeller to 2013'!U$82</f>
        <v>124.01442307692308</v>
      </c>
      <c r="V97">
        <f>100*'Update by Pfaffenzeller to 2013'!V97/'Update by Pfaffenzeller to 2013'!V$82</f>
        <v>37.042282128476039</v>
      </c>
      <c r="W97">
        <f>100*'Update by Pfaffenzeller to 2013'!W97/'Update by Pfaffenzeller to 2013'!W$82</f>
        <v>25.158945532079859</v>
      </c>
      <c r="X97">
        <f>100*'Update by Pfaffenzeller to 2013'!X97/'Update by Pfaffenzeller to 2013'!X$82</f>
        <v>69.646799116997798</v>
      </c>
      <c r="Y97">
        <f>100*'Update by Pfaffenzeller to 2013'!Y97/'Update by Pfaffenzeller to 2013'!Y$82</f>
        <v>135.49277266754271</v>
      </c>
      <c r="Z97">
        <f>100*'Update by Pfaffenzeller to 2013'!Z97/'Update by Pfaffenzeller to 2013'!Z$82</f>
        <v>148.52587630882812</v>
      </c>
    </row>
    <row r="98" spans="1:26" x14ac:dyDescent="0.2">
      <c r="A98" s="1">
        <v>1996</v>
      </c>
      <c r="B98">
        <f>100*'Update by Pfaffenzeller to 2013'!B98/'Update by Pfaffenzeller to 2013'!B$82</f>
        <v>77.73225620311598</v>
      </c>
      <c r="C98">
        <f>100*'Update by Pfaffenzeller to 2013'!C98/'Update by Pfaffenzeller to 2013'!C$82</f>
        <v>55.909352794315339</v>
      </c>
      <c r="D98">
        <f>100*'Update by Pfaffenzeller to 2013'!D98/'Update by Pfaffenzeller to 2013'!D$82</f>
        <v>100.0763477187144</v>
      </c>
      <c r="E98">
        <f>100*'Update by Pfaffenzeller to 2013'!E98/'Update by Pfaffenzeller to 2013'!E$82</f>
        <v>82.508753012519009</v>
      </c>
      <c r="F98">
        <f>100*'Update by Pfaffenzeller to 2013'!F98/'Update by Pfaffenzeller to 2013'!F$82</f>
        <v>120.97484276729558</v>
      </c>
      <c r="G98">
        <f>100*'Update by Pfaffenzeller to 2013'!G98/'Update by Pfaffenzeller to 2013'!G$82</f>
        <v>132.33040702314446</v>
      </c>
      <c r="H98">
        <f>100*'Update by Pfaffenzeller to 2013'!H98/'Update by Pfaffenzeller to 2013'!H$82</f>
        <v>41.733714110727618</v>
      </c>
      <c r="I98">
        <f>100*'Update by Pfaffenzeller to 2013'!I98/'Update by Pfaffenzeller to 2013'!I$82</f>
        <v>64.677529552652743</v>
      </c>
      <c r="J98">
        <f>100*'Update by Pfaffenzeller to 2013'!J98/'Update by Pfaffenzeller to 2013'!J$82</f>
        <v>114.14724948511522</v>
      </c>
      <c r="K98">
        <f>100*'Update by Pfaffenzeller to 2013'!K98/'Update by Pfaffenzeller to 2013'!K$82</f>
        <v>123.9023746701847</v>
      </c>
      <c r="L98">
        <f>100*'Update by Pfaffenzeller to 2013'!L98/'Update by Pfaffenzeller to 2013'!L$82</f>
        <v>90.988860325621232</v>
      </c>
      <c r="M98">
        <f>100*'Update by Pfaffenzeller to 2013'!M98/'Update by Pfaffenzeller to 2013'!M$82</f>
        <v>86.634098680996587</v>
      </c>
      <c r="N98">
        <f>100*'Update by Pfaffenzeller to 2013'!N98/'Update by Pfaffenzeller to 2013'!N$82</f>
        <v>148.55194805194805</v>
      </c>
      <c r="O98">
        <f>100*'Update by Pfaffenzeller to 2013'!O98/'Update by Pfaffenzeller to 2013'!O$82</f>
        <v>79.653155425999216</v>
      </c>
      <c r="P98">
        <f>100*'Update by Pfaffenzeller to 2013'!P98/'Update by Pfaffenzeller to 2013'!P$82</f>
        <v>190.17254914602384</v>
      </c>
      <c r="Q98">
        <f>100*'Update by Pfaffenzeller to 2013'!Q98/'Update by Pfaffenzeller to 2013'!Q$82</f>
        <v>134.2513115649999</v>
      </c>
      <c r="R98">
        <f>100*'Update by Pfaffenzeller to 2013'!R98/'Update by Pfaffenzeller to 2013'!R$82</f>
        <v>98.959103227395886</v>
      </c>
      <c r="S98">
        <f>100*'Update by Pfaffenzeller to 2013'!S98/'Update by Pfaffenzeller to 2013'!S$82</f>
        <v>122.1643787493142</v>
      </c>
      <c r="T98">
        <f>100*'Update by Pfaffenzeller to 2013'!T98/'Update by Pfaffenzeller to 2013'!T$82</f>
        <v>105.17231897341888</v>
      </c>
      <c r="U98">
        <f>100*'Update by Pfaffenzeller to 2013'!U98/'Update by Pfaffenzeller to 2013'!U$82</f>
        <v>103.41071428571429</v>
      </c>
      <c r="V98">
        <f>100*'Update by Pfaffenzeller to 2013'!V98/'Update by Pfaffenzeller to 2013'!V$82</f>
        <v>36.75196716184422</v>
      </c>
      <c r="W98">
        <f>100*'Update by Pfaffenzeller to 2013'!W98/'Update by Pfaffenzeller to 2013'!W$82</f>
        <v>25.118239968986238</v>
      </c>
      <c r="X98">
        <f>100*'Update by Pfaffenzeller to 2013'!X98/'Update by Pfaffenzeller to 2013'!X$82</f>
        <v>85.463576158940413</v>
      </c>
      <c r="Y98">
        <f>100*'Update by Pfaffenzeller to 2013'!Y98/'Update by Pfaffenzeller to 2013'!Y$82</f>
        <v>134.70433639947439</v>
      </c>
      <c r="Z98">
        <f>100*'Update by Pfaffenzeller to 2013'!Z98/'Update by Pfaffenzeller to 2013'!Z$82</f>
        <v>141.20489299854333</v>
      </c>
    </row>
    <row r="99" spans="1:26" x14ac:dyDescent="0.2">
      <c r="A99" s="1">
        <v>1997</v>
      </c>
      <c r="B99">
        <f>100*'Update by Pfaffenzeller to 2013'!B99/'Update by Pfaffenzeller to 2013'!B$82</f>
        <v>120.25221196383916</v>
      </c>
      <c r="C99">
        <f>100*'Update by Pfaffenzeller to 2013'!C99/'Update by Pfaffenzeller to 2013'!C$82</f>
        <v>62.175276870878939</v>
      </c>
      <c r="D99">
        <f>100*'Update by Pfaffenzeller to 2013'!D99/'Update by Pfaffenzeller to 2013'!D$82</f>
        <v>124.15728125098626</v>
      </c>
      <c r="E99">
        <f>100*'Update by Pfaffenzeller to 2013'!E99/'Update by Pfaffenzeller to 2013'!E$82</f>
        <v>73.892687007464275</v>
      </c>
      <c r="F99">
        <f>100*'Update by Pfaffenzeller to 2013'!F99/'Update by Pfaffenzeller to 2013'!F$82</f>
        <v>95.062893081761004</v>
      </c>
      <c r="G99">
        <f>100*'Update by Pfaffenzeller to 2013'!G99/'Update by Pfaffenzeller to 2013'!G$82</f>
        <v>93.449055599893569</v>
      </c>
      <c r="H99">
        <f>100*'Update by Pfaffenzeller to 2013'!H99/'Update by Pfaffenzeller to 2013'!H$82</f>
        <v>39.675526389030125</v>
      </c>
      <c r="I99">
        <f>100*'Update by Pfaffenzeller to 2013'!I99/'Update by Pfaffenzeller to 2013'!I$82</f>
        <v>67.23254390494165</v>
      </c>
      <c r="J99">
        <f>100*'Update by Pfaffenzeller to 2013'!J99/'Update by Pfaffenzeller to 2013'!J$82</f>
        <v>117.57124153868519</v>
      </c>
      <c r="K99">
        <f>100*'Update by Pfaffenzeller to 2013'!K99/'Update by Pfaffenzeller to 2013'!K$82</f>
        <v>136.42540484828498</v>
      </c>
      <c r="L99">
        <f>100*'Update by Pfaffenzeller to 2013'!L99/'Update by Pfaffenzeller to 2013'!L$82</f>
        <v>93.551842330762639</v>
      </c>
      <c r="M99">
        <f>100*'Update by Pfaffenzeller to 2013'!M99/'Update by Pfaffenzeller to 2013'!M$82</f>
        <v>85.381045432340017</v>
      </c>
      <c r="N99">
        <f>100*'Update by Pfaffenzeller to 2013'!N99/'Update by Pfaffenzeller to 2013'!N$82</f>
        <v>98.883116883116884</v>
      </c>
      <c r="O99">
        <f>100*'Update by Pfaffenzeller to 2013'!O99/'Update by Pfaffenzeller to 2013'!O$82</f>
        <v>82.237670014972863</v>
      </c>
      <c r="P99">
        <f>100*'Update by Pfaffenzeller to 2013'!P99/'Update by Pfaffenzeller to 2013'!P$82</f>
        <v>192.20201795138243</v>
      </c>
      <c r="Q99">
        <f>100*'Update by Pfaffenzeller to 2013'!Q99/'Update by Pfaffenzeller to 2013'!Q$82</f>
        <v>155.17440419895965</v>
      </c>
      <c r="R99">
        <f>100*'Update by Pfaffenzeller to 2013'!R99/'Update by Pfaffenzeller to 2013'!R$82</f>
        <v>74.901453559990145</v>
      </c>
      <c r="S99">
        <f>100*'Update by Pfaffenzeller to 2013'!S99/'Update by Pfaffenzeller to 2013'!S$82</f>
        <v>118.30533007527596</v>
      </c>
      <c r="T99">
        <f>100*'Update by Pfaffenzeller to 2013'!T99/'Update by Pfaffenzeller to 2013'!T$82</f>
        <v>104.34311029636417</v>
      </c>
      <c r="U99">
        <f>100*'Update by Pfaffenzeller to 2013'!U99/'Update by Pfaffenzeller to 2013'!U$82</f>
        <v>109.8440934065934</v>
      </c>
      <c r="V99">
        <f>100*'Update by Pfaffenzeller to 2013'!V99/'Update by Pfaffenzeller to 2013'!V$82</f>
        <v>33.662030316447407</v>
      </c>
      <c r="W99">
        <f>100*'Update by Pfaffenzeller to 2013'!W99/'Update by Pfaffenzeller to 2013'!W$82</f>
        <v>23.707113781740649</v>
      </c>
      <c r="X99">
        <f>100*'Update by Pfaffenzeller to 2013'!X99/'Update by Pfaffenzeller to 2013'!X$82</f>
        <v>68.893487858719652</v>
      </c>
      <c r="Y99">
        <f>100*'Update by Pfaffenzeller to 2013'!Y99/'Update by Pfaffenzeller to 2013'!Y$82</f>
        <v>172.94678055190542</v>
      </c>
      <c r="Z99">
        <f>100*'Update by Pfaffenzeller to 2013'!Z99/'Update by Pfaffenzeller to 2013'!Z$82</f>
        <v>131.34630715436433</v>
      </c>
    </row>
    <row r="100" spans="1:26" x14ac:dyDescent="0.2">
      <c r="A100" s="1">
        <v>1998</v>
      </c>
      <c r="B100">
        <f>100*'Update by Pfaffenzeller to 2013'!B100/'Update by Pfaffenzeller to 2013'!B$82</f>
        <v>86.016060780919418</v>
      </c>
      <c r="C100">
        <f>100*'Update by Pfaffenzeller to 2013'!C100/'Update by Pfaffenzeller to 2013'!C$82</f>
        <v>64.389603738557071</v>
      </c>
      <c r="D100">
        <f>100*'Update by Pfaffenzeller to 2013'!D100/'Update by Pfaffenzeller to 2013'!D$82</f>
        <v>123.31241630284326</v>
      </c>
      <c r="E100">
        <f>100*'Update by Pfaffenzeller to 2013'!E100/'Update by Pfaffenzeller to 2013'!E$82</f>
        <v>74.057225707899875</v>
      </c>
      <c r="F100">
        <f>100*'Update by Pfaffenzeller to 2013'!F100/'Update by Pfaffenzeller to 2013'!F$82</f>
        <v>85.377358490566039</v>
      </c>
      <c r="G100">
        <f>100*'Update by Pfaffenzeller to 2013'!G100/'Update by Pfaffenzeller to 2013'!G$82</f>
        <v>81.393987762702849</v>
      </c>
      <c r="H100">
        <f>100*'Update by Pfaffenzeller to 2013'!H100/'Update by Pfaffenzeller to 2013'!H$82</f>
        <v>31.145921503918402</v>
      </c>
      <c r="I100">
        <f>100*'Update by Pfaffenzeller to 2013'!I100/'Update by Pfaffenzeller to 2013'!I$82</f>
        <v>62.540937435501213</v>
      </c>
      <c r="J100">
        <f>100*'Update by Pfaffenzeller to 2013'!J100/'Update by Pfaffenzeller to 2013'!J$82</f>
        <v>95.289734113256756</v>
      </c>
      <c r="K100">
        <f>100*'Update by Pfaffenzeller to 2013'!K100/'Update by Pfaffenzeller to 2013'!K$82</f>
        <v>129.15726036169741</v>
      </c>
      <c r="L100">
        <f>100*'Update by Pfaffenzeller to 2013'!L100/'Update by Pfaffenzeller to 2013'!L$82</f>
        <v>115.00999714367325</v>
      </c>
      <c r="M100">
        <f>100*'Update by Pfaffenzeller to 2013'!M100/'Update by Pfaffenzeller to 2013'!M$82</f>
        <v>70.577267546002275</v>
      </c>
      <c r="N100">
        <f>100*'Update by Pfaffenzeller to 2013'!N100/'Update by Pfaffenzeller to 2013'!N$82</f>
        <v>83.772997835497833</v>
      </c>
      <c r="O100">
        <f>100*'Update by Pfaffenzeller to 2013'!O100/'Update by Pfaffenzeller to 2013'!O$82</f>
        <v>62.475740757723855</v>
      </c>
      <c r="P100">
        <f>100*'Update by Pfaffenzeller to 2013'!P100/'Update by Pfaffenzeller to 2013'!P$82</f>
        <v>167.02544783491328</v>
      </c>
      <c r="Q100">
        <f>100*'Update by Pfaffenzeller to 2013'!Q100/'Update by Pfaffenzeller to 2013'!Q$82</f>
        <v>146.58731529674881</v>
      </c>
      <c r="R100">
        <f>100*'Update by Pfaffenzeller to 2013'!R100/'Update by Pfaffenzeller to 2013'!R$82</f>
        <v>55.118768990720199</v>
      </c>
      <c r="S100">
        <f>100*'Update by Pfaffenzeller to 2013'!S100/'Update by Pfaffenzeller to 2013'!S$82</f>
        <v>108.99044538122976</v>
      </c>
      <c r="T100">
        <f>100*'Update by Pfaffenzeller to 2013'!T100/'Update by Pfaffenzeller to 2013'!T$82</f>
        <v>75.804689886953867</v>
      </c>
      <c r="U100">
        <f>100*'Update by Pfaffenzeller to 2013'!U100/'Update by Pfaffenzeller to 2013'!U$82</f>
        <v>93.232772435897431</v>
      </c>
      <c r="V100">
        <f>100*'Update by Pfaffenzeller to 2013'!V100/'Update by Pfaffenzeller to 2013'!V$82</f>
        <v>33.027550036874921</v>
      </c>
      <c r="W100">
        <f>100*'Update by Pfaffenzeller to 2013'!W100/'Update by Pfaffenzeller to 2013'!W$82</f>
        <v>26.818827938230921</v>
      </c>
      <c r="X100">
        <f>100*'Update by Pfaffenzeller to 2013'!X100/'Update by Pfaffenzeller to 2013'!X$82</f>
        <v>58.348969830757916</v>
      </c>
      <c r="Y100">
        <f>100*'Update by Pfaffenzeller to 2013'!Y100/'Update by Pfaffenzeller to 2013'!Y$82</f>
        <v>134.62111257117829</v>
      </c>
      <c r="Z100">
        <f>100*'Update by Pfaffenzeller to 2013'!Z100/'Update by Pfaffenzeller to 2013'!Z$82</f>
        <v>126.38529420060114</v>
      </c>
    </row>
    <row r="101" spans="1:26" x14ac:dyDescent="0.2">
      <c r="A101" s="1">
        <v>1999</v>
      </c>
      <c r="B101">
        <f>100*'Update by Pfaffenzeller to 2013'!B101/'Update by Pfaffenzeller to 2013'!B$82</f>
        <v>66.087228313137132</v>
      </c>
      <c r="C101">
        <f>100*'Update by Pfaffenzeller to 2013'!C101/'Update by Pfaffenzeller to 2013'!C$82</f>
        <v>43.607323474809554</v>
      </c>
      <c r="D101">
        <f>100*'Update by Pfaffenzeller to 2013'!D101/'Update by Pfaffenzeller to 2013'!D$82</f>
        <v>110.82357633003808</v>
      </c>
      <c r="E101">
        <f>100*'Update by Pfaffenzeller to 2013'!E101/'Update by Pfaffenzeller to 2013'!E$82</f>
        <v>60.479638224235053</v>
      </c>
      <c r="F101">
        <f>100*'Update by Pfaffenzeller to 2013'!F101/'Update by Pfaffenzeller to 2013'!F$82</f>
        <v>79.278476589797336</v>
      </c>
      <c r="G101">
        <f>100*'Update by Pfaffenzeller to 2013'!G101/'Update by Pfaffenzeller to 2013'!G$82</f>
        <v>72.000532056397986</v>
      </c>
      <c r="H101">
        <f>100*'Update by Pfaffenzeller to 2013'!H101/'Update by Pfaffenzeller to 2013'!H$82</f>
        <v>21.862967138621247</v>
      </c>
      <c r="I101">
        <f>100*'Update by Pfaffenzeller to 2013'!I101/'Update by Pfaffenzeller to 2013'!I$82</f>
        <v>66.410537615686223</v>
      </c>
      <c r="J101">
        <f>100*'Update by Pfaffenzeller to 2013'!J101/'Update by Pfaffenzeller to 2013'!J$82</f>
        <v>90.428468114778937</v>
      </c>
      <c r="K101">
        <f>100*'Update by Pfaffenzeller to 2013'!K101/'Update by Pfaffenzeller to 2013'!K$82</f>
        <v>98.471895595133375</v>
      </c>
      <c r="L101">
        <f>100*'Update by Pfaffenzeller to 2013'!L101/'Update by Pfaffenzeller to 2013'!L$82</f>
        <v>74.72150814053127</v>
      </c>
      <c r="M101">
        <f>100*'Update by Pfaffenzeller to 2013'!M101/'Update by Pfaffenzeller to 2013'!M$82</f>
        <v>57.209330727894482</v>
      </c>
      <c r="N101">
        <f>100*'Update by Pfaffenzeller to 2013'!N101/'Update by Pfaffenzeller to 2013'!N$82</f>
        <v>89.718614718614717</v>
      </c>
      <c r="O101">
        <f>100*'Update by Pfaffenzeller to 2013'!O101/'Update by Pfaffenzeller to 2013'!O$82</f>
        <v>51.347525866507709</v>
      </c>
      <c r="P101">
        <f>100*'Update by Pfaffenzeller to 2013'!P101/'Update by Pfaffenzeller to 2013'!P$82</f>
        <v>157.13256947050169</v>
      </c>
      <c r="Q101">
        <f>100*'Update by Pfaffenzeller to 2013'!Q101/'Update by Pfaffenzeller to 2013'!Q$82</f>
        <v>133.64538639505932</v>
      </c>
      <c r="R101">
        <f>100*'Update by Pfaffenzeller to 2013'!R101/'Update by Pfaffenzeller to 2013'!R$82</f>
        <v>49.808039747064129</v>
      </c>
      <c r="S101">
        <f>100*'Update by Pfaffenzeller to 2013'!S101/'Update by Pfaffenzeller to 2013'!S$82</f>
        <v>103.34215788631283</v>
      </c>
      <c r="T101">
        <f>100*'Update by Pfaffenzeller to 2013'!T101/'Update by Pfaffenzeller to 2013'!T$82</f>
        <v>72.083447907118838</v>
      </c>
      <c r="U101">
        <f>100*'Update by Pfaffenzeller to 2013'!U101/'Update by Pfaffenzeller to 2013'!U$82</f>
        <v>93.481456043956044</v>
      </c>
      <c r="V101">
        <f>100*'Update by Pfaffenzeller to 2013'!V101/'Update by Pfaffenzeller to 2013'!V$82</f>
        <v>32.212541935820582</v>
      </c>
      <c r="W101">
        <f>100*'Update by Pfaffenzeller to 2013'!W101/'Update by Pfaffenzeller to 2013'!W$82</f>
        <v>25.438675130839311</v>
      </c>
      <c r="X101">
        <f>100*'Update by Pfaffenzeller to 2013'!X101/'Update by Pfaffenzeller to 2013'!X$82</f>
        <v>55.476453274466515</v>
      </c>
      <c r="Y101">
        <f>100*'Update by Pfaffenzeller to 2013'!Y101/'Update by Pfaffenzeller to 2013'!Y$82</f>
        <v>141.43780113885242</v>
      </c>
      <c r="Z101">
        <f>100*'Update by Pfaffenzeller to 2013'!Z101/'Update by Pfaffenzeller to 2013'!Z$82</f>
        <v>125.95390176983911</v>
      </c>
    </row>
    <row r="102" spans="1:26" x14ac:dyDescent="0.2">
      <c r="A102" s="1">
        <v>2000</v>
      </c>
      <c r="B102">
        <f>100*'Update by Pfaffenzeller to 2013'!B102/'Update by Pfaffenzeller to 2013'!B$82</f>
        <v>55.385651086747451</v>
      </c>
      <c r="C102">
        <f>100*'Update by Pfaffenzeller to 2013'!C102/'Update by Pfaffenzeller to 2013'!C$82</f>
        <v>34.791306574483059</v>
      </c>
      <c r="D102">
        <f>100*'Update by Pfaffenzeller to 2013'!D102/'Update by Pfaffenzeller to 2013'!D$82</f>
        <v>113.07555519512267</v>
      </c>
      <c r="E102">
        <f>100*'Update by Pfaffenzeller to 2013'!E102/'Update by Pfaffenzeller to 2013'!E$82</f>
        <v>49.275384547839963</v>
      </c>
      <c r="F102">
        <f>100*'Update by Pfaffenzeller to 2013'!F102/'Update by Pfaffenzeller to 2013'!F$82</f>
        <v>77.113469601677139</v>
      </c>
      <c r="G102">
        <f>100*'Update by Pfaffenzeller to 2013'!G102/'Update by Pfaffenzeller to 2013'!G$82</f>
        <v>70.657754722000547</v>
      </c>
      <c r="H102">
        <f>100*'Update by Pfaffenzeller to 2013'!H102/'Update by Pfaffenzeller to 2013'!H$82</f>
        <v>28.544161127516183</v>
      </c>
      <c r="I102">
        <f>100*'Update by Pfaffenzeller to 2013'!I102/'Update by Pfaffenzeller to 2013'!I$82</f>
        <v>70.124712789818645</v>
      </c>
      <c r="J102">
        <f>100*'Update by Pfaffenzeller to 2013'!J102/'Update by Pfaffenzeller to 2013'!J$82</f>
        <v>90.722389352500954</v>
      </c>
      <c r="K102">
        <f>100*'Update by Pfaffenzeller to 2013'!K102/'Update by Pfaffenzeller to 2013'!K$82</f>
        <v>111.87291116974492</v>
      </c>
      <c r="L102">
        <f>100*'Update by Pfaffenzeller to 2013'!L102/'Update by Pfaffenzeller to 2013'!L$82</f>
        <v>53.170522707797772</v>
      </c>
      <c r="M102">
        <f>100*'Update by Pfaffenzeller to 2013'!M102/'Update by Pfaffenzeller to 2013'!M$82</f>
        <v>63.612603810454324</v>
      </c>
      <c r="N102">
        <f>100*'Update by Pfaffenzeller to 2013'!N102/'Update by Pfaffenzeller to 2013'!N$82</f>
        <v>90.077110389610397</v>
      </c>
      <c r="O102">
        <f>100*'Update by Pfaffenzeller to 2013'!O102/'Update by Pfaffenzeller to 2013'!O$82</f>
        <v>52.184695638710394</v>
      </c>
      <c r="P102">
        <f>100*'Update by Pfaffenzeller to 2013'!P102/'Update by Pfaffenzeller to 2013'!P$82</f>
        <v>174.7183106922395</v>
      </c>
      <c r="Q102">
        <f>100*'Update by Pfaffenzeller to 2013'!Q102/'Update by Pfaffenzeller to 2013'!Q$82</f>
        <v>130.77321028132118</v>
      </c>
      <c r="R102">
        <f>100*'Update by Pfaffenzeller to 2013'!R102/'Update by Pfaffenzeller to 2013'!R$82</f>
        <v>51.217459144288419</v>
      </c>
      <c r="S102">
        <f>100*'Update by Pfaffenzeller to 2013'!S102/'Update by Pfaffenzeller to 2013'!S$82</f>
        <v>94.658247025707084</v>
      </c>
      <c r="T102">
        <f>100*'Update by Pfaffenzeller to 2013'!T102/'Update by Pfaffenzeller to 2013'!T$82</f>
        <v>83.110410937977406</v>
      </c>
      <c r="U102">
        <f>100*'Update by Pfaffenzeller to 2013'!U102/'Update by Pfaffenzeller to 2013'!U$82</f>
        <v>106.39703525641025</v>
      </c>
      <c r="V102">
        <f>100*'Update by Pfaffenzeller to 2013'!V102/'Update by Pfaffenzeller to 2013'!V$82</f>
        <v>32.403849762052467</v>
      </c>
      <c r="W102">
        <f>100*'Update by Pfaffenzeller to 2013'!W102/'Update by Pfaffenzeller to 2013'!W$82</f>
        <v>24.225503973638304</v>
      </c>
      <c r="X102">
        <f>100*'Update by Pfaffenzeller to 2013'!X102/'Update by Pfaffenzeller to 2013'!X$82</f>
        <v>50.103936718175135</v>
      </c>
      <c r="Y102">
        <f>100*'Update by Pfaffenzeller to 2013'!Y102/'Update by Pfaffenzeller to 2013'!Y$82</f>
        <v>148.24353920280336</v>
      </c>
      <c r="Z102">
        <f>100*'Update by Pfaffenzeller to 2013'!Z102/'Update by Pfaffenzeller to 2013'!Z$82</f>
        <v>123.2894191092502</v>
      </c>
    </row>
    <row r="103" spans="1:26" x14ac:dyDescent="0.2">
      <c r="A103" s="1">
        <v>2001</v>
      </c>
      <c r="B103">
        <f>100*'Update by Pfaffenzeller to 2013'!B103/'Update by Pfaffenzeller to 2013'!B$82</f>
        <v>39.616753221773415</v>
      </c>
      <c r="C103">
        <f>100*'Update by Pfaffenzeller to 2013'!C103/'Update by Pfaffenzeller to 2013'!C$82</f>
        <v>41.049868766404202</v>
      </c>
      <c r="D103">
        <f>100*'Update by Pfaffenzeller to 2013'!D103/'Update by Pfaffenzeller to 2013'!D$82</f>
        <v>96.315287870055116</v>
      </c>
      <c r="E103">
        <f>100*'Update by Pfaffenzeller to 2013'!E103/'Update by Pfaffenzeller to 2013'!E$82</f>
        <v>42.079301729405223</v>
      </c>
      <c r="F103">
        <f>100*'Update by Pfaffenzeller to 2013'!F103/'Update by Pfaffenzeller to 2013'!F$82</f>
        <v>79.375436757512233</v>
      </c>
      <c r="G103">
        <f>100*'Update by Pfaffenzeller to 2013'!G103/'Update by Pfaffenzeller to 2013'!G$82</f>
        <v>71.540968342644334</v>
      </c>
      <c r="H103">
        <f>100*'Update by Pfaffenzeller to 2013'!H103/'Update by Pfaffenzeller to 2013'!H$82</f>
        <v>30.1432146651427</v>
      </c>
      <c r="I103">
        <f>100*'Update by Pfaffenzeller to 2013'!I103/'Update by Pfaffenzeller to 2013'!I$82</f>
        <v>77.115423116146516</v>
      </c>
      <c r="J103">
        <f>100*'Update by Pfaffenzeller to 2013'!J103/'Update by Pfaffenzeller to 2013'!J$82</f>
        <v>100.88523091885021</v>
      </c>
      <c r="K103">
        <f>100*'Update by Pfaffenzeller to 2013'!K103/'Update by Pfaffenzeller to 2013'!K$82</f>
        <v>153.89138082673702</v>
      </c>
      <c r="L103">
        <f>100*'Update by Pfaffenzeller to 2013'!L103/'Update by Pfaffenzeller to 2013'!L$82</f>
        <v>48.957440731219656</v>
      </c>
      <c r="M103">
        <f>100*'Update by Pfaffenzeller to 2013'!M103/'Update by Pfaffenzeller to 2013'!M$82</f>
        <v>51.689057156814854</v>
      </c>
      <c r="N103">
        <f>100*'Update by Pfaffenzeller to 2013'!N103/'Update by Pfaffenzeller to 2013'!N$82</f>
        <v>106.93317099567101</v>
      </c>
      <c r="O103">
        <f>100*'Update by Pfaffenzeller to 2013'!O103/'Update by Pfaffenzeller to 2013'!O$82</f>
        <v>61.740757474361949</v>
      </c>
      <c r="P103">
        <f>100*'Update by Pfaffenzeller to 2013'!P103/'Update by Pfaffenzeller to 2013'!P$82</f>
        <v>184.24706349151325</v>
      </c>
      <c r="Q103">
        <f>100*'Update by Pfaffenzeller to 2013'!Q103/'Update by Pfaffenzeller to 2013'!Q$82</f>
        <v>131.9805967832076</v>
      </c>
      <c r="R103">
        <f>100*'Update by Pfaffenzeller to 2013'!R103/'Update by Pfaffenzeller to 2013'!R$82</f>
        <v>46.002196764391876</v>
      </c>
      <c r="S103">
        <f>100*'Update by Pfaffenzeller to 2013'!S103/'Update by Pfaffenzeller to 2013'!S$82</f>
        <v>85.871010297697396</v>
      </c>
      <c r="T103">
        <f>100*'Update by Pfaffenzeller to 2013'!T103/'Update by Pfaffenzeller to 2013'!T$82</f>
        <v>72.332187595478175</v>
      </c>
      <c r="U103">
        <f>100*'Update by Pfaffenzeller to 2013'!U103/'Update by Pfaffenzeller to 2013'!U$82</f>
        <v>99.15069826007327</v>
      </c>
      <c r="V103">
        <f>100*'Update by Pfaffenzeller to 2013'!V103/'Update by Pfaffenzeller to 2013'!V$82</f>
        <v>26.73307048913064</v>
      </c>
      <c r="W103">
        <f>100*'Update by Pfaffenzeller to 2013'!W103/'Update by Pfaffenzeller to 2013'!W$82</f>
        <v>21.254684370356017</v>
      </c>
      <c r="X103">
        <f>100*'Update by Pfaffenzeller to 2013'!X103/'Update by Pfaffenzeller to 2013'!X$82</f>
        <v>52.556107431935246</v>
      </c>
      <c r="Y103">
        <f>100*'Update by Pfaffenzeller to 2013'!Y103/'Update by Pfaffenzeller to 2013'!Y$82</f>
        <v>116.39509417433202</v>
      </c>
      <c r="Z103">
        <f>100*'Update by Pfaffenzeller to 2013'!Z103/'Update by Pfaffenzeller to 2013'!Z$82</f>
        <v>119.66064748578148</v>
      </c>
    </row>
    <row r="104" spans="1:26" x14ac:dyDescent="0.2">
      <c r="A104" s="1">
        <v>2002</v>
      </c>
      <c r="B104">
        <f>100*'Update by Pfaffenzeller to 2013'!B104/'Update by Pfaffenzeller to 2013'!B$82</f>
        <v>39.140459703789183</v>
      </c>
      <c r="C104">
        <f>100*'Update by Pfaffenzeller to 2013'!C104/'Update by Pfaffenzeller to 2013'!C$82</f>
        <v>68.28724153383267</v>
      </c>
      <c r="D104">
        <f>100*'Update by Pfaffenzeller to 2013'!D104/'Update by Pfaffenzeller to 2013'!D$82</f>
        <v>90.762181199394931</v>
      </c>
      <c r="E104">
        <f>100*'Update by Pfaffenzeller to 2013'!E104/'Update by Pfaffenzeller to 2013'!E$82</f>
        <v>46.713571760663108</v>
      </c>
      <c r="F104">
        <f>100*'Update by Pfaffenzeller to 2013'!F104/'Update by Pfaffenzeller to 2013'!F$82</f>
        <v>92.123078266946195</v>
      </c>
      <c r="G104">
        <f>100*'Update by Pfaffenzeller to 2013'!G104/'Update by Pfaffenzeller to 2013'!G$82</f>
        <v>79.226523011439198</v>
      </c>
      <c r="H104">
        <f>100*'Update by Pfaffenzeller to 2013'!H104/'Update by Pfaffenzeller to 2013'!H$82</f>
        <v>24.037257757440138</v>
      </c>
      <c r="I104">
        <f>100*'Update by Pfaffenzeller to 2013'!I104/'Update by Pfaffenzeller to 2013'!I$82</f>
        <v>76.207183983226585</v>
      </c>
      <c r="J104">
        <f>100*'Update by Pfaffenzeller to 2013'!J104/'Update by Pfaffenzeller to 2013'!J$82</f>
        <v>114.45358569820883</v>
      </c>
      <c r="K104">
        <f>100*'Update by Pfaffenzeller to 2013'!K104/'Update by Pfaffenzeller to 2013'!K$82</f>
        <v>139.46591908531224</v>
      </c>
      <c r="L104">
        <f>100*'Update by Pfaffenzeller to 2013'!L104/'Update by Pfaffenzeller to 2013'!L$82</f>
        <v>66.880891173950303</v>
      </c>
      <c r="M104">
        <f>100*'Update by Pfaffenzeller to 2013'!M104/'Update by Pfaffenzeller to 2013'!M$82</f>
        <v>49.791157791890576</v>
      </c>
      <c r="N104">
        <f>100*'Update by Pfaffenzeller to 2013'!N104/'Update by Pfaffenzeller to 2013'!N$82</f>
        <v>87.914862914862908</v>
      </c>
      <c r="O104">
        <f>100*'Update by Pfaffenzeller to 2013'!O104/'Update by Pfaffenzeller to 2013'!O$82</f>
        <v>105.0554228635153</v>
      </c>
      <c r="P104">
        <f>100*'Update by Pfaffenzeller to 2013'!P104/'Update by Pfaffenzeller to 2013'!P$82</f>
        <v>175.85997907583507</v>
      </c>
      <c r="Q104">
        <f>100*'Update by Pfaffenzeller to 2013'!Q104/'Update by Pfaffenzeller to 2013'!Q$82</f>
        <v>120.59067998906156</v>
      </c>
      <c r="R104">
        <f>100*'Update by Pfaffenzeller to 2013'!R104/'Update by Pfaffenzeller to 2013'!R$82</f>
        <v>55.847088773918038</v>
      </c>
      <c r="S104">
        <f>100*'Update by Pfaffenzeller to 2013'!S104/'Update by Pfaffenzeller to 2013'!S$82</f>
        <v>89.520405305507794</v>
      </c>
      <c r="T104">
        <f>100*'Update by Pfaffenzeller to 2013'!T104/'Update by Pfaffenzeller to 2013'!T$82</f>
        <v>71.470096241979832</v>
      </c>
      <c r="U104">
        <f>100*'Update by Pfaffenzeller to 2013'!U104/'Update by Pfaffenzeller to 2013'!U$82</f>
        <v>92.713942307692307</v>
      </c>
      <c r="V104">
        <f>100*'Update by Pfaffenzeller to 2013'!V104/'Update by Pfaffenzeller to 2013'!V$82</f>
        <v>24.205830020708255</v>
      </c>
      <c r="W104">
        <f>100*'Update by Pfaffenzeller to 2013'!W104/'Update by Pfaffenzeller to 2013'!W$82</f>
        <v>22.413218000904568</v>
      </c>
      <c r="X104">
        <f>100*'Update by Pfaffenzeller to 2013'!X104/'Update by Pfaffenzeller to 2013'!X$82</f>
        <v>49.965047829286249</v>
      </c>
      <c r="Y104">
        <f>100*'Update by Pfaffenzeller to 2013'!Y104/'Update by Pfaffenzeller to 2013'!Y$82</f>
        <v>102.33245729303549</v>
      </c>
      <c r="Z104">
        <f>100*'Update by Pfaffenzeller to 2013'!Z104/'Update by Pfaffenzeller to 2013'!Z$82</f>
        <v>118.1634619907839</v>
      </c>
    </row>
    <row r="105" spans="1:26" x14ac:dyDescent="0.2">
      <c r="A105" s="1">
        <v>2003</v>
      </c>
      <c r="B105">
        <f>100*'Update by Pfaffenzeller to 2013'!B105/'Update by Pfaffenzeller to 2013'!B$82</f>
        <v>40.836458934410459</v>
      </c>
      <c r="C105">
        <f>100*'Update by Pfaffenzeller to 2013'!C105/'Update by Pfaffenzeller to 2013'!C$82</f>
        <v>67.250816208949487</v>
      </c>
      <c r="D105">
        <f>100*'Update by Pfaffenzeller to 2013'!D105/'Update by Pfaffenzeller to 2013'!D$82</f>
        <v>91.404025309470327</v>
      </c>
      <c r="E105">
        <f>100*'Update by Pfaffenzeller to 2013'!E105/'Update by Pfaffenzeller to 2013'!E$82</f>
        <v>48.111846388779277</v>
      </c>
      <c r="F105">
        <f>100*'Update by Pfaffenzeller to 2013'!F105/'Update by Pfaffenzeller to 2013'!F$82</f>
        <v>92.996593291404608</v>
      </c>
      <c r="G105">
        <f>100*'Update by Pfaffenzeller to 2013'!G105/'Update by Pfaffenzeller to 2013'!G$82</f>
        <v>84.094839052939633</v>
      </c>
      <c r="H105">
        <f>100*'Update by Pfaffenzeller to 2013'!H105/'Update by Pfaffenzeller to 2013'!H$82</f>
        <v>24.747068651205048</v>
      </c>
      <c r="I105">
        <f>100*'Update by Pfaffenzeller to 2013'!I105/'Update by Pfaffenzeller to 2013'!I$82</f>
        <v>71.679382545086</v>
      </c>
      <c r="J105">
        <f>100*'Update by Pfaffenzeller to 2013'!J105/'Update by Pfaffenzeller to 2013'!J$82</f>
        <v>134.59835030265444</v>
      </c>
      <c r="K105">
        <f>100*'Update by Pfaffenzeller to 2013'!K105/'Update by Pfaffenzeller to 2013'!K$82</f>
        <v>98.888522427440634</v>
      </c>
      <c r="L105">
        <f>100*'Update by Pfaffenzeller to 2013'!L105/'Update by Pfaffenzeller to 2013'!L$82</f>
        <v>75.964010282776343</v>
      </c>
      <c r="M105">
        <f>100*'Update by Pfaffenzeller to 2013'!M105/'Update by Pfaffenzeller to 2013'!M$82</f>
        <v>68.350024425989261</v>
      </c>
      <c r="N105">
        <f>100*'Update by Pfaffenzeller to 2013'!N105/'Update by Pfaffenzeller to 2013'!N$82</f>
        <v>78.632305194805198</v>
      </c>
      <c r="O105">
        <f>100*'Update by Pfaffenzeller to 2013'!O105/'Update by Pfaffenzeller to 2013'!O$82</f>
        <v>122.39091156015861</v>
      </c>
      <c r="P105">
        <f>100*'Update by Pfaffenzeller to 2013'!P105/'Update by Pfaffenzeller to 2013'!P$82</f>
        <v>148.75258600042628</v>
      </c>
      <c r="Q105">
        <f>100*'Update by Pfaffenzeller to 2013'!Q105/'Update by Pfaffenzeller to 2013'!Q$82</f>
        <v>116.26830779420411</v>
      </c>
      <c r="R105">
        <f>100*'Update by Pfaffenzeller to 2013'!R105/'Update by Pfaffenzeller to 2013'!R$82</f>
        <v>75.442026977087934</v>
      </c>
      <c r="S105">
        <f>100*'Update by Pfaffenzeller to 2013'!S105/'Update by Pfaffenzeller to 2013'!S$82</f>
        <v>104.96717135250823</v>
      </c>
      <c r="T105">
        <f>100*'Update by Pfaffenzeller to 2013'!T105/'Update by Pfaffenzeller to 2013'!T$82</f>
        <v>81.537389245340677</v>
      </c>
      <c r="U105">
        <f>100*'Update by Pfaffenzeller to 2013'!U105/'Update by Pfaffenzeller to 2013'!U$82</f>
        <v>98.303113553113562</v>
      </c>
      <c r="V105">
        <f>100*'Update by Pfaffenzeller to 2013'!V105/'Update by Pfaffenzeller to 2013'!V$82</f>
        <v>29.179932857619711</v>
      </c>
      <c r="W105">
        <f>100*'Update by Pfaffenzeller to 2013'!W105/'Update by Pfaffenzeller to 2013'!W$82</f>
        <v>23.797005233572399</v>
      </c>
      <c r="X105">
        <f>100*'Update by Pfaffenzeller to 2013'!X105/'Update by Pfaffenzeller to 2013'!X$82</f>
        <v>56.846946284032384</v>
      </c>
      <c r="Y105">
        <f>100*'Update by Pfaffenzeller to 2013'!Y105/'Update by Pfaffenzeller to 2013'!Y$82</f>
        <v>108.76478318002628</v>
      </c>
      <c r="Z105">
        <f>100*'Update by Pfaffenzeller to 2013'!Z105/'Update by Pfaffenzeller to 2013'!Z$82</f>
        <v>127.02572164009267</v>
      </c>
    </row>
    <row r="106" spans="1:26" x14ac:dyDescent="0.2">
      <c r="A106" s="1">
        <v>2004</v>
      </c>
      <c r="B106">
        <f>100*'Update by Pfaffenzeller to 2013'!B106/'Update by Pfaffenzeller to 2013'!B$82</f>
        <v>51.182198499711482</v>
      </c>
      <c r="C106">
        <f>100*'Update by Pfaffenzeller to 2013'!C106/'Update by Pfaffenzeller to 2013'!C$82</f>
        <v>59.529479546763973</v>
      </c>
      <c r="D106">
        <f>100*'Update by Pfaffenzeller to 2013'!D106/'Update by Pfaffenzeller to 2013'!D$82</f>
        <v>101.58614384442237</v>
      </c>
      <c r="E106">
        <f>100*'Update by Pfaffenzeller to 2013'!E106/'Update by Pfaffenzeller to 2013'!E$82</f>
        <v>57.862438180314783</v>
      </c>
      <c r="F106">
        <f>100*'Update by Pfaffenzeller to 2013'!F106/'Update by Pfaffenzeller to 2013'!F$82</f>
        <v>97.752009084556221</v>
      </c>
      <c r="G106">
        <f>100*'Update by Pfaffenzeller to 2013'!G106/'Update by Pfaffenzeller to 2013'!G$82</f>
        <v>89.229183293429116</v>
      </c>
      <c r="H106">
        <f>100*'Update by Pfaffenzeller to 2013'!H106/'Update by Pfaffenzeller to 2013'!H$82</f>
        <v>25.013577574142797</v>
      </c>
      <c r="I106">
        <f>100*'Update by Pfaffenzeller to 2013'!I106/'Update by Pfaffenzeller to 2013'!I$82</f>
        <v>90.987368244737908</v>
      </c>
      <c r="J106">
        <f>100*'Update by Pfaffenzeller to 2013'!J106/'Update by Pfaffenzeller to 2013'!J$82</f>
        <v>159.33800038309306</v>
      </c>
      <c r="K106">
        <f>100*'Update by Pfaffenzeller to 2013'!K106/'Update by Pfaffenzeller to 2013'!K$82</f>
        <v>138.41248900615656</v>
      </c>
      <c r="L106">
        <f>100*'Update by Pfaffenzeller to 2013'!L106/'Update by Pfaffenzeller to 2013'!L$82</f>
        <v>80.77692087974863</v>
      </c>
      <c r="M106">
        <f>100*'Update by Pfaffenzeller to 2013'!M106/'Update by Pfaffenzeller to 2013'!M$82</f>
        <v>66.718775443738792</v>
      </c>
      <c r="N106">
        <f>100*'Update by Pfaffenzeller to 2013'!N106/'Update by Pfaffenzeller to 2013'!N$82</f>
        <v>95.259740259740255</v>
      </c>
      <c r="O106">
        <f>100*'Update by Pfaffenzeller to 2013'!O106/'Update by Pfaffenzeller to 2013'!O$82</f>
        <v>102.74299547650826</v>
      </c>
      <c r="P106">
        <f>100*'Update by Pfaffenzeller to 2013'!P106/'Update by Pfaffenzeller to 2013'!P$82</f>
        <v>146.18885461786104</v>
      </c>
      <c r="Q106">
        <f>100*'Update by Pfaffenzeller to 2013'!Q106/'Update by Pfaffenzeller to 2013'!Q$82</f>
        <v>120.40357067068348</v>
      </c>
      <c r="R106">
        <f>100*'Update by Pfaffenzeller to 2013'!R106/'Update by Pfaffenzeller to 2013'!R$82</f>
        <v>91.356142728093928</v>
      </c>
      <c r="S106">
        <f>100*'Update by Pfaffenzeller to 2013'!S106/'Update by Pfaffenzeller to 2013'!S$82</f>
        <v>113.20700012373985</v>
      </c>
      <c r="T106">
        <f>100*'Update by Pfaffenzeller to 2013'!T106/'Update by Pfaffenzeller to 2013'!T$82</f>
        <v>131.34207913229454</v>
      </c>
      <c r="U106">
        <f>100*'Update by Pfaffenzeller to 2013'!U106/'Update by Pfaffenzeller to 2013'!U$82</f>
        <v>117.82566391941393</v>
      </c>
      <c r="V106">
        <f>100*'Update by Pfaffenzeller to 2013'!V106/'Update by Pfaffenzeller to 2013'!V$82</f>
        <v>50.74694687687083</v>
      </c>
      <c r="W106">
        <f>100*'Update by Pfaffenzeller to 2013'!W106/'Update by Pfaffenzeller to 2013'!W$82</f>
        <v>32.421375266524521</v>
      </c>
      <c r="X106">
        <f>100*'Update by Pfaffenzeller to 2013'!X106/'Update by Pfaffenzeller to 2013'!X$82</f>
        <v>97.85412067696835</v>
      </c>
      <c r="Y106">
        <f>100*'Update by Pfaffenzeller to 2013'!Y106/'Update by Pfaffenzeller to 2013'!Y$82</f>
        <v>137.68177836180465</v>
      </c>
      <c r="Z106">
        <f>100*'Update by Pfaffenzeller to 2013'!Z106/'Update by Pfaffenzeller to 2013'!Z$82</f>
        <v>135.78643735280889</v>
      </c>
    </row>
    <row r="107" spans="1:26" x14ac:dyDescent="0.2">
      <c r="A107" s="1">
        <v>2005</v>
      </c>
      <c r="B107">
        <f>100*'Update by Pfaffenzeller to 2013'!B107/'Update by Pfaffenzeller to 2013'!B$82</f>
        <v>73.057547336026161</v>
      </c>
      <c r="C107">
        <f>100*'Update by Pfaffenzeller to 2013'!C107/'Update by Pfaffenzeller to 2013'!C$82</f>
        <v>59.078660483404079</v>
      </c>
      <c r="D107">
        <f>100*'Update by Pfaffenzeller to 2013'!D107/'Update by Pfaffenzeller to 2013'!D$82</f>
        <v>99.262178829065121</v>
      </c>
      <c r="E107">
        <f>100*'Update by Pfaffenzeller to 2013'!E107/'Update by Pfaffenzeller to 2013'!E$82</f>
        <v>69.695631402148095</v>
      </c>
      <c r="F107">
        <f>100*'Update by Pfaffenzeller to 2013'!F107/'Update by Pfaffenzeller to 2013'!F$82</f>
        <v>103.54648909683021</v>
      </c>
      <c r="G107">
        <f>100*'Update by Pfaffenzeller to 2013'!G107/'Update by Pfaffenzeller to 2013'!G$82</f>
        <v>78.748724461292909</v>
      </c>
      <c r="H107">
        <f>100*'Update by Pfaffenzeller to 2013'!H107/'Update by Pfaffenzeller to 2013'!H$82</f>
        <v>34.502487343609985</v>
      </c>
      <c r="I107">
        <f>100*'Update by Pfaffenzeller to 2013'!I107/'Update by Pfaffenzeller to 2013'!I$82</f>
        <v>94.839180257805396</v>
      </c>
      <c r="J107">
        <f>100*'Update by Pfaffenzeller to 2013'!J107/'Update by Pfaffenzeller to 2013'!J$82</f>
        <v>153.78006879059399</v>
      </c>
      <c r="K107">
        <f>100*'Update by Pfaffenzeller to 2013'!K107/'Update by Pfaffenzeller to 2013'!K$82</f>
        <v>159.06141676286279</v>
      </c>
      <c r="L107">
        <f>100*'Update by Pfaffenzeller to 2013'!L107/'Update by Pfaffenzeller to 2013'!L$82</f>
        <v>72.336475292773486</v>
      </c>
      <c r="M107">
        <f>100*'Update by Pfaffenzeller to 2013'!M107/'Update by Pfaffenzeller to 2013'!M$82</f>
        <v>59.45185542863819</v>
      </c>
      <c r="N107">
        <f>100*'Update by Pfaffenzeller to 2013'!N107/'Update by Pfaffenzeller to 2013'!N$82</f>
        <v>123.84415584415585</v>
      </c>
      <c r="O107">
        <f>100*'Update by Pfaffenzeller to 2013'!O107/'Update by Pfaffenzeller to 2013'!O$82</f>
        <v>98.54729721375783</v>
      </c>
      <c r="P107">
        <f>100*'Update by Pfaffenzeller to 2013'!P107/'Update by Pfaffenzeller to 2013'!P$82</f>
        <v>142.95695722158911</v>
      </c>
      <c r="Q107">
        <f>100*'Update by Pfaffenzeller to 2013'!Q107/'Update by Pfaffenzeller to 2013'!Q$82</f>
        <v>122.57578589189609</v>
      </c>
      <c r="R107">
        <f>100*'Update by Pfaffenzeller to 2013'!R107/'Update by Pfaffenzeller to 2013'!R$82</f>
        <v>102.30669797569186</v>
      </c>
      <c r="S107">
        <f>100*'Update by Pfaffenzeller to 2013'!S107/'Update by Pfaffenzeller to 2013'!S$82</f>
        <v>112.15493997962261</v>
      </c>
      <c r="T107">
        <f>100*'Update by Pfaffenzeller to 2013'!T107/'Update by Pfaffenzeller to 2013'!T$82</f>
        <v>168.60113809960282</v>
      </c>
      <c r="U107">
        <f>100*'Update by Pfaffenzeller to 2013'!U107/'Update by Pfaffenzeller to 2013'!U$82</f>
        <v>130.37837110805862</v>
      </c>
      <c r="V107">
        <f>100*'Update by Pfaffenzeller to 2013'!V107/'Update by Pfaffenzeller to 2013'!V$82</f>
        <v>43.993401572008665</v>
      </c>
      <c r="W107">
        <f>100*'Update by Pfaffenzeller to 2013'!W107/'Update by Pfaffenzeller to 2013'!W$82</f>
        <v>35.56000839956063</v>
      </c>
      <c r="X107">
        <f>100*'Update by Pfaffenzeller to 2013'!X107/'Update by Pfaffenzeller to 2013'!X$82</f>
        <v>107.76748528329654</v>
      </c>
      <c r="Y107">
        <f>100*'Update by Pfaffenzeller to 2013'!Y107/'Update by Pfaffenzeller to 2013'!Y$82</f>
        <v>181.51070959264129</v>
      </c>
      <c r="Z107">
        <f>100*'Update by Pfaffenzeller to 2013'!Z107/'Update by Pfaffenzeller to 2013'!Z$82</f>
        <v>135.78643735280889</v>
      </c>
    </row>
    <row r="108" spans="1:26" x14ac:dyDescent="0.2">
      <c r="A108" s="1">
        <v>2006</v>
      </c>
      <c r="B108">
        <f>100*'Update to 2020'!B108/'Update to 2020'!B$82</f>
        <v>72.766983607424407</v>
      </c>
      <c r="C108">
        <f>100*'Update to 2020'!C108/'Update to 2020'!C$82</f>
        <v>61.144698960193196</v>
      </c>
      <c r="D108">
        <f>100*'Update to 2020'!D108/'Update to 2020'!D$82</f>
        <v>112.82456991620218</v>
      </c>
      <c r="E108">
        <f>100*'Update to 2020'!E108/'Update to 2020'!E$82</f>
        <v>74.225348687465427</v>
      </c>
      <c r="F108">
        <f>100*'Update to 2020'!F108/'Update to 2020'!F$82</f>
        <v>113.63410305339282</v>
      </c>
      <c r="G108">
        <f>100*'Update to 2020'!G108/'Update to 2020'!G$82</f>
        <v>97.247420391061453</v>
      </c>
      <c r="H108">
        <f>100*'Update to 2020'!H108/'Update to 2020'!H$82</f>
        <v>51.59281179654505</v>
      </c>
      <c r="I108">
        <f>100*'Update to 2020'!I108/'Update to 2020'!I$82</f>
        <v>92.367936494069625</v>
      </c>
      <c r="J108">
        <f>100*'Update to 2020'!J108/'Update to 2020'!J$82</f>
        <v>139.83216276386887</v>
      </c>
      <c r="K108">
        <f>100*'Update to 2020'!K108/'Update to 2020'!K$82</f>
        <v>178.69234663588389</v>
      </c>
      <c r="L108">
        <f>100*'Update to 2020'!L108/'Update to 2020'!L$82</f>
        <v>81.980148528991776</v>
      </c>
      <c r="M108">
        <f>100*'Update to 2020'!M108/'Update to 2020'!M$82</f>
        <v>61.873678065461654</v>
      </c>
      <c r="N108">
        <f>100*'Update to 2020'!N108/'Update to 2020'!N$82</f>
        <v>124.96103896103897</v>
      </c>
      <c r="O108">
        <f>100*'Update to 2020'!O108/'Update to 2020'!O$82</f>
        <v>100.39981091005815</v>
      </c>
      <c r="P108">
        <f>100*'Update to 2020'!P108/'Update to 2020'!P$82</f>
        <v>150.12081344627066</v>
      </c>
      <c r="Q108">
        <f>100*'Update to 2020'!Q108/'Update to 2020'!Q$82</f>
        <v>130.46485113957567</v>
      </c>
      <c r="R108">
        <f>100*'Update to 2020'!R108/'Update to 2020'!R$82</f>
        <v>142.45073283649501</v>
      </c>
      <c r="S108" s="43">
        <f>100*'Update to 2020'!S108/'Update to 2020'!S$82</f>
        <v>121.46811649406294</v>
      </c>
      <c r="T108" s="27">
        <f>100*'Update to 2020'!T108/'Update to 2020'!T$82</f>
        <v>308.07215857011914</v>
      </c>
      <c r="U108" s="27">
        <f>100*'Update to 2020'!U108/'Update to 2020'!U$82</f>
        <v>176.5040350274725</v>
      </c>
      <c r="V108" s="27">
        <f>100*'Update to 2020'!V108/'Update to 2020'!V$82</f>
        <v>52.345072148798344</v>
      </c>
      <c r="W108" s="27">
        <f>100*'Update to 2020'!W108/'Update to 2020'!W$82</f>
        <v>56.014893067131709</v>
      </c>
      <c r="X108" s="27">
        <f>100*'Update to 2020'!X108/'Update to 2020'!X$82</f>
        <v>142.35343083149337</v>
      </c>
      <c r="Y108" s="27">
        <f>100*'Update to 2020'!Y108/'Update to 2020'!Y$82</f>
        <v>430.3931340341656</v>
      </c>
      <c r="Z108" s="27">
        <f>100*'Update to 2020'!Z108/'Update to 2020'!Z$82</f>
        <v>137.95902035045381</v>
      </c>
    </row>
    <row r="109" spans="1:26" x14ac:dyDescent="0.2">
      <c r="A109" s="1">
        <v>2007</v>
      </c>
      <c r="B109">
        <f>100*'Update to 2020'!B109/'Update to 2020'!B$82</f>
        <v>78.583317339873062</v>
      </c>
      <c r="C109">
        <f>100*'Update to 2020'!C109/'Update to 2020'!C$82</f>
        <v>74.986332063741102</v>
      </c>
      <c r="D109">
        <f>100*'Update to 2020'!D109/'Update to 2020'!D$82</f>
        <v>122.70982552741164</v>
      </c>
      <c r="E109">
        <f>100*'Update to 2020'!E109/'Update to 2020'!E$82</f>
        <v>79.473274356928172</v>
      </c>
      <c r="F109">
        <f>100*'Update to 2020'!F109/'Update to 2020'!F$82</f>
        <v>157.42514990557746</v>
      </c>
      <c r="G109">
        <f>100*'Update to 2020'!G109/'Update to 2020'!G$82</f>
        <v>130.61844729981405</v>
      </c>
      <c r="H109">
        <f>100*'Update to 2020'!H109/'Update to 2020'!H$82</f>
        <v>35.171611401977941</v>
      </c>
      <c r="I109">
        <f>100*'Update to 2020'!I109/'Update to 2020'!I$82</f>
        <v>94.287352365653433</v>
      </c>
      <c r="J109">
        <f>100*'Update to 2020'!J109/'Update to 2020'!J$82</f>
        <v>142.73221557504178</v>
      </c>
      <c r="K109">
        <f>100*'Update to 2020'!K109/'Update to 2020'!K$82</f>
        <v>178.31441732629736</v>
      </c>
      <c r="L109">
        <f>100*'Update to 2020'!L109/'Update to 2020'!L$82</f>
        <v>133.71893744644387</v>
      </c>
      <c r="M109">
        <f>100*'Update to 2020'!M109/'Update to 2020'!M$82</f>
        <v>68.156180915160235</v>
      </c>
      <c r="N109">
        <f>100*'Update to 2020'!N109/'Update to 2020'!N$82</f>
        <v>108.22402597402598</v>
      </c>
      <c r="O109">
        <f>100*'Update to 2020'!O109/'Update to 2020'!O$82</f>
        <v>142.0548041279622</v>
      </c>
      <c r="P109">
        <f>100*'Update to 2020'!P109/'Update to 2020'!P$82</f>
        <v>157.1051186563754</v>
      </c>
      <c r="Q109">
        <f>100*'Update to 2020'!Q109/'Update to 2020'!Q$82</f>
        <v>145.66180377901762</v>
      </c>
      <c r="R109">
        <f>100*'Update to 2020'!R109/'Update to 2020'!R$82</f>
        <v>152.76819873532065</v>
      </c>
      <c r="S109" s="27">
        <f>100*'Update to 2020'!S109/'Update to 2020'!S$82</f>
        <v>161.01839759665452</v>
      </c>
      <c r="T109" s="27">
        <f>100*'Update to 2020'!T109/'Update to 2020'!T$82</f>
        <v>326.22483959670029</v>
      </c>
      <c r="U109" s="27">
        <f>100*'Update to 2020'!U109/'Update to 2020'!U$82</f>
        <v>181.19362408424931</v>
      </c>
      <c r="V109" s="27">
        <f>100*'Update to 2020'!V109/'Update to 2020'!V$82</f>
        <v>86.658329010261653</v>
      </c>
      <c r="W109" s="27">
        <f>100*'Update to 2020'!W109/'Update to 2020'!W$82</f>
        <v>64.896176584609421</v>
      </c>
      <c r="X109" s="27">
        <f>100*'Update to 2020'!X109/'Update to 2020'!X$82</f>
        <v>284.76660228108943</v>
      </c>
      <c r="Y109" s="27">
        <f>100*'Update to 2020'!Y109/'Update to 2020'!Y$82</f>
        <v>426.0653854577306</v>
      </c>
      <c r="Z109" s="27">
        <f>100*'Update to 2020'!Z109/'Update to 2020'!Z$82</f>
        <v>144.44309430692516</v>
      </c>
    </row>
    <row r="110" spans="1:26" x14ac:dyDescent="0.2">
      <c r="A110" s="13">
        <v>2008</v>
      </c>
      <c r="B110">
        <f>100*'Update to 2020'!B110/'Update to 2020'!B$82</f>
        <v>88.909390195229946</v>
      </c>
      <c r="C110">
        <f>100*'Update to 2020'!C110/'Update to 2020'!C$82</f>
        <v>98.98660739502246</v>
      </c>
      <c r="D110">
        <f>100*'Update to 2020'!D110/'Update to 2020'!D$82</f>
        <v>145.87480900345253</v>
      </c>
      <c r="E110">
        <f>100*'Update to 2020'!E110/'Update to 2020'!E$82</f>
        <v>158.29495381920094</v>
      </c>
      <c r="F110">
        <f>100*'Update to 2020'!F110/'Update to 2020'!F$82</f>
        <v>238.25225942315234</v>
      </c>
      <c r="G110">
        <f>100*'Update to 2020'!G110/'Update to 2020'!G$82</f>
        <v>178.06610353817479</v>
      </c>
      <c r="H110">
        <f>100*'Update to 2020'!H110/'Update to 2020'!H$82</f>
        <v>44.668411867364753</v>
      </c>
      <c r="I110">
        <f>100*'Update to 2020'!I110/'Update to 2020'!I$82</f>
        <v>96.735741988795652</v>
      </c>
      <c r="J110">
        <f>100*'Update to 2020'!J110/'Update to 2020'!J$82</f>
        <v>158.85900693720424</v>
      </c>
      <c r="K110">
        <f>100*'Update to 2020'!K110/'Update to 2020'!K$82</f>
        <v>222.74737357080053</v>
      </c>
      <c r="L110">
        <f>100*'Update to 2020'!L110/'Update to 2020'!L$82</f>
        <v>162.56069694373042</v>
      </c>
      <c r="M110">
        <f>100*'Update to 2020'!M110/'Update to 2020'!M$82</f>
        <v>76.888432495095259</v>
      </c>
      <c r="N110">
        <f>100*'Update to 2020'!N110/'Update to 2020'!N$82</f>
        <v>153.9512987012987</v>
      </c>
      <c r="O110">
        <f>100*'Update to 2020'!O110/'Update to 2020'!O$82</f>
        <v>131.71744197230703</v>
      </c>
      <c r="P110">
        <f>100*'Update to 2020'!P110/'Update to 2020'!P$82</f>
        <v>139.61830735867784</v>
      </c>
      <c r="Q110">
        <f>100*'Update to 2020'!Q110/'Update to 2020'!Q$82</f>
        <v>157.68733860117442</v>
      </c>
      <c r="R110">
        <f>100*'Update to 2020'!R110/'Update to 2020'!R$82</f>
        <v>174.97145776874436</v>
      </c>
      <c r="S110" s="27">
        <f>100*'Update to 2020'!S110/'Update to 2020'!S$82</f>
        <v>141.64139615508594</v>
      </c>
      <c r="T110" s="27">
        <f>100*'Update to 2020'!T110/'Update to 2020'!T$82</f>
        <v>318.78459364497382</v>
      </c>
      <c r="U110" s="27">
        <f>100*'Update to 2020'!U110/'Update to 2020'!U$82</f>
        <v>176.70255265567789</v>
      </c>
      <c r="V110" s="27">
        <f>100*'Update to 2020'!V110/'Update to 2020'!V$82</f>
        <v>110.34407546632025</v>
      </c>
      <c r="W110" s="27">
        <f>100*'Update to 2020'!W110/'Update to 2020'!W$82</f>
        <v>72.671706403049527</v>
      </c>
      <c r="X110" s="27">
        <f>100*'Update to 2020'!X110/'Update to 2020'!X$82</f>
        <v>230.75755150846248</v>
      </c>
      <c r="Y110" s="27">
        <f>100*'Update to 2020'!Y110/'Update to 2020'!Y$82</f>
        <v>246.34805081033772</v>
      </c>
      <c r="Z110" s="27">
        <f>100*'Update to 2020'!Z110/'Update to 2020'!Z$82</f>
        <v>154.12078162548914</v>
      </c>
    </row>
    <row r="111" spans="1:26" x14ac:dyDescent="0.2">
      <c r="A111" s="13">
        <v>2009</v>
      </c>
      <c r="B111">
        <f>100*'Update to 2020'!B111/'Update to 2020'!B$82</f>
        <v>91.492869626130116</v>
      </c>
      <c r="C111">
        <f>100*'Update to 2020'!C111/'Update to 2020'!C$82</f>
        <v>110.95641750208064</v>
      </c>
      <c r="D111">
        <f>100*'Update to 2020'!D111/'Update to 2020'!D$82</f>
        <v>164.16825277466674</v>
      </c>
      <c r="E111">
        <f>100*'Update to 2020'!E111/'Update to 2020'!E$82</f>
        <v>135.11886970934378</v>
      </c>
      <c r="F111">
        <f>100*'Update to 2020'!F111/'Update to 2020'!F$82</f>
        <v>157.50694113312369</v>
      </c>
      <c r="G111">
        <f>100*'Update to 2020'!G111/'Update to 2020'!G$82</f>
        <v>132.09068901303513</v>
      </c>
      <c r="H111">
        <f>100*'Update to 2020'!H111/'Update to 2020'!H$82</f>
        <v>63.333333333333329</v>
      </c>
      <c r="I111">
        <f>100*'Update to 2020'!I111/'Update to 2020'!I$82</f>
        <v>95.553095136527929</v>
      </c>
      <c r="J111">
        <f>100*'Update to 2020'!J111/'Update to 2020'!J$82</f>
        <v>148.16791070543488</v>
      </c>
      <c r="K111">
        <f>100*'Update to 2020'!K111/'Update to 2020'!K$82</f>
        <v>223.51996035345226</v>
      </c>
      <c r="L111">
        <f>100*'Update to 2020'!L111/'Update to 2020'!L$82</f>
        <v>117.02370751213932</v>
      </c>
      <c r="M111">
        <f>100*'Update to 2020'!M111/'Update to 2020'!M$82</f>
        <v>67.514468124084033</v>
      </c>
      <c r="N111">
        <f>100*'Update to 2020'!N111/'Update to 2020'!N$82</f>
        <v>184.65909090909091</v>
      </c>
      <c r="O111">
        <f>100*'Update to 2020'!O111/'Update to 2020'!O$82</f>
        <v>113.54462502961297</v>
      </c>
      <c r="P111">
        <f>100*'Update to 2020'!P111/'Update to 2020'!P$82</f>
        <v>97.720973623638102</v>
      </c>
      <c r="Q111">
        <f>100*'Update to 2020'!Q111/'Update to 2020'!Q$82</f>
        <v>186.09234504493153</v>
      </c>
      <c r="R111">
        <f>100*'Update to 2020'!R111/'Update to 2020'!R$82</f>
        <v>132.19889679292928</v>
      </c>
      <c r="S111" s="27">
        <f>100*'Update to 2020'!S111/'Update to 2020'!S$82</f>
        <v>120.88262378268431</v>
      </c>
      <c r="T111" s="27">
        <f>100*'Update to 2020'!T111/'Update to 2020'!T$82</f>
        <v>236.0100175679803</v>
      </c>
      <c r="U111" s="27">
        <f>100*'Update to 2020'!U111/'Update to 2020'!U$82</f>
        <v>114.34268543956044</v>
      </c>
      <c r="V111" s="27">
        <f>100*'Update to 2020'!V111/'Update to 2020'!V$82</f>
        <v>80.917856758243943</v>
      </c>
      <c r="W111" s="27">
        <f>100*'Update to 2020'!W111/'Update to 2020'!W$82</f>
        <v>70.961103573043715</v>
      </c>
      <c r="X111" s="27">
        <f>100*'Update to 2020'!X111/'Update to 2020'!X$82</f>
        <v>189.76451434878589</v>
      </c>
      <c r="Y111" s="27">
        <f>100*'Update to 2020'!Y111/'Update to 2020'!Y$82</f>
        <v>217.49203898379372</v>
      </c>
      <c r="Z111" s="27">
        <f>100*'Update to 2020'!Z111/'Update to 2020'!Z$82</f>
        <v>145.43816713906736</v>
      </c>
    </row>
    <row r="112" spans="1:26" x14ac:dyDescent="0.2">
      <c r="A112" s="13">
        <v>2010</v>
      </c>
      <c r="B112">
        <f>100*'Update to 2020'!B112/'Update to 2020'!B$82</f>
        <v>124.64223498749767</v>
      </c>
      <c r="C112">
        <f>100*'Update to 2020'!C112/'Update to 2020'!C$82</f>
        <v>120.33815455476588</v>
      </c>
      <c r="D112">
        <f>100*'Update to 2020'!D112/'Update to 2020'!D$82</f>
        <v>173.86654548863197</v>
      </c>
      <c r="E112">
        <f>100*'Update to 2020'!E112/'Update to 2020'!E$82</f>
        <v>119.02951409050449</v>
      </c>
      <c r="F112">
        <f>100*'Update to 2020'!F112/'Update to 2020'!F$82</f>
        <v>163.72706065498059</v>
      </c>
      <c r="G112">
        <f>100*'Update to 2020'!G112/'Update to 2020'!G$82</f>
        <v>148.37526602819872</v>
      </c>
      <c r="H112">
        <f>100*'Update to 2020'!H112/'Update to 2020'!H$82</f>
        <v>74.308001480776298</v>
      </c>
      <c r="I112">
        <f>100*'Update to 2020'!I112/'Update to 2020'!I$82</f>
        <v>121.79452198773653</v>
      </c>
      <c r="J112">
        <f>100*'Update to 2020'!J112/'Update to 2020'!J$82</f>
        <v>184.12532157093707</v>
      </c>
      <c r="K112">
        <f>100*'Update to 2020'!K112/'Update to 2020'!K$82</f>
        <v>229.10833808129948</v>
      </c>
      <c r="L112">
        <f>100*'Update to 2020'!L112/'Update to 2020'!L$82</f>
        <v>154.38446158240515</v>
      </c>
      <c r="M112">
        <f>100*'Update to 2020'!M112/'Update to 2020'!M$82</f>
        <v>111.5476540777445</v>
      </c>
      <c r="N112">
        <f>100*'Update to 2020'!N112/'Update to 2020'!N$82</f>
        <v>280.23701298701297</v>
      </c>
      <c r="O112">
        <f>100*'Update to 2020'!O112/'Update to 2020'!O$82</f>
        <v>152.31709612402241</v>
      </c>
      <c r="P112">
        <f>100*'Update to 2020'!P112/'Update to 2020'!P$82</f>
        <v>156.7076904709416</v>
      </c>
      <c r="Q112">
        <f>100*'Update to 2020'!Q112/'Update to 2020'!Q$82</f>
        <v>190.39957175603831</v>
      </c>
      <c r="R112">
        <f>100*'Update to 2020'!R112/'Update to 2020'!R$82</f>
        <v>238.12322041574276</v>
      </c>
      <c r="S112" s="27">
        <f>100*'Update to 2020'!S112/'Update to 2020'!S$82</f>
        <v>142.58819653225572</v>
      </c>
      <c r="T112" s="27">
        <f>100*'Update to 2020'!T112/'Update to 2020'!T$82</f>
        <v>345.3152879621141</v>
      </c>
      <c r="U112" s="27">
        <f>100*'Update to 2020'!U112/'Update to 2020'!U$82</f>
        <v>149.25254120879123</v>
      </c>
      <c r="V112" s="27">
        <f>100*'Update to 2020'!V112/'Update to 2020'!V$82</f>
        <v>121.64389800667709</v>
      </c>
      <c r="W112" s="27">
        <f>100*'Update to 2020'!W112/'Update to 2020'!W$82</f>
        <v>97.659228209601181</v>
      </c>
      <c r="X112" s="27">
        <f>100*'Update to 2020'!X112/'Update to 2020'!X$82</f>
        <v>237.13567880794704</v>
      </c>
      <c r="Y112" s="27">
        <f>100*'Update to 2020'!Y112/'Update to 2020'!Y$82</f>
        <v>283.93472404730619</v>
      </c>
      <c r="Z112" s="27">
        <f>100*'Update to 2020'!Z112/'Update to 2020'!Z$82</f>
        <v>149.09638952903745</v>
      </c>
    </row>
    <row r="113" spans="1:26" x14ac:dyDescent="0.2">
      <c r="A113" s="13">
        <v>2011</v>
      </c>
      <c r="B113">
        <f>100*'Update to 2020'!B113/'Update to 2020'!B$82</f>
        <v>172.4217230621272</v>
      </c>
      <c r="C113">
        <f>100*'Update to 2020'!C113/'Update to 2020'!C$82</f>
        <v>114.46424863325025</v>
      </c>
      <c r="D113">
        <f>100*'Update to 2020'!D113/'Update to 2020'!D$82</f>
        <v>176.01287150571162</v>
      </c>
      <c r="E113">
        <f>100*'Update to 2020'!E113/'Update to 2020'!E$82</f>
        <v>132.20613570697563</v>
      </c>
      <c r="F113">
        <f>100*'Update to 2020'!F113/'Update to 2020'!F$82</f>
        <v>230.41885176630922</v>
      </c>
      <c r="G113">
        <f>100*'Update to 2020'!G113/'Update to 2020'!G$82</f>
        <v>232.78856610800719</v>
      </c>
      <c r="H113">
        <f>100*'Update to 2020'!H113/'Update to 2020'!H$82</f>
        <v>90.744618964514203</v>
      </c>
      <c r="I113">
        <f>100*'Update to 2020'!I113/'Update to 2020'!I$82</f>
        <v>146.32027637577002</v>
      </c>
      <c r="J113">
        <f>100*'Update to 2020'!J113/'Update to 2020'!J$82</f>
        <v>229.73501264781549</v>
      </c>
      <c r="K113">
        <f>100*'Update to 2020'!K113/'Update to 2020'!K$82</f>
        <v>255.40756589434906</v>
      </c>
      <c r="L113">
        <f>100*'Update to 2020'!L113/'Update to 2020'!L$82</f>
        <v>192.87346472436502</v>
      </c>
      <c r="M113">
        <f>100*'Update to 2020'!M113/'Update to 2020'!M$82</f>
        <v>162.60411271440597</v>
      </c>
      <c r="N113">
        <f>100*'Update to 2020'!N113/'Update to 2020'!N$82</f>
        <v>207.25000000000003</v>
      </c>
      <c r="O113">
        <f>100*'Update to 2020'!O113/'Update to 2020'!O$82</f>
        <v>222.89850467482896</v>
      </c>
      <c r="P113">
        <f>100*'Update to 2020'!P113/'Update to 2020'!P$82</f>
        <v>178.67949123857468</v>
      </c>
      <c r="Q113">
        <f>100*'Update to 2020'!Q113/'Update to 2020'!Q$82</f>
        <v>197.0707109661611</v>
      </c>
      <c r="R113">
        <f>100*'Update to 2020'!R113/'Update to 2020'!R$82</f>
        <v>318.40663843721973</v>
      </c>
      <c r="S113" s="27">
        <f>100*'Update to 2020'!S113/'Update to 2020'!S$82</f>
        <v>151.49714159169324</v>
      </c>
      <c r="T113" s="27">
        <f>100*'Update to 2020'!T113/'Update to 2020'!T$82</f>
        <v>404.59154445462877</v>
      </c>
      <c r="U113" s="27">
        <f>100*'Update to 2020'!U113/'Update to 2020'!U$82</f>
        <v>164.93040293040318</v>
      </c>
      <c r="V113" s="27">
        <f>100*'Update to 2020'!V113/'Update to 2020'!V$82</f>
        <v>155.31358908133876</v>
      </c>
      <c r="W113" s="27">
        <f>100*'Update to 2020'!W113/'Update to 2020'!W$82</f>
        <v>170.69255992763473</v>
      </c>
      <c r="X113" s="27">
        <f>100*'Update to 2020'!X113/'Update to 2020'!X$82</f>
        <v>264.9902961736567</v>
      </c>
      <c r="Y113" s="27">
        <f>100*'Update to 2020'!Y113/'Update to 2020'!Y$82</f>
        <v>288.29177617170438</v>
      </c>
      <c r="Z113" s="27">
        <f>100*'Update to 2020'!Z113/'Update to 2020'!Z$82</f>
        <v>161.38686791073869</v>
      </c>
    </row>
    <row r="114" spans="1:26" x14ac:dyDescent="0.2">
      <c r="A114" s="1">
        <v>2012</v>
      </c>
      <c r="B114">
        <f>100*'Update to 2020'!B114/'Update to 2020'!B$82</f>
        <v>118.60810894894082</v>
      </c>
      <c r="C114">
        <f>100*'Update to 2020'!C114/'Update to 2020'!C$82</f>
        <v>91.871290686779332</v>
      </c>
      <c r="D114">
        <f>100*'Update to 2020'!D114/'Update to 2020'!D$82</f>
        <v>174.64103622926291</v>
      </c>
      <c r="E114">
        <f>100*'Update to 2020'!E114/'Update to 2020'!E$82</f>
        <v>137.06418648617478</v>
      </c>
      <c r="F114">
        <f>100*'Update to 2020'!F114/'Update to 2020'!F$82</f>
        <v>201.68410131348131</v>
      </c>
      <c r="G114">
        <f>100*'Update to 2020'!G114/'Update to 2020'!G$82</f>
        <v>238.16198255201996</v>
      </c>
      <c r="H114">
        <f>100*'Update to 2020'!H114/'Update to 2020'!H$82</f>
        <v>75.194370768969165</v>
      </c>
      <c r="I114">
        <f>100*'Update to 2020'!I114/'Update to 2020'!I$82</f>
        <v>150.12613494537064</v>
      </c>
      <c r="J114">
        <f>100*'Update to 2020'!J114/'Update to 2020'!J$82</f>
        <v>211.03978809847158</v>
      </c>
      <c r="K114">
        <f>100*'Update to 2020'!K114/'Update to 2020'!K$82</f>
        <v>259.62636172493404</v>
      </c>
      <c r="L114">
        <f>100*'Update to 2020'!L114/'Update to 2020'!L$82</f>
        <v>171.26535275635544</v>
      </c>
      <c r="M114">
        <f>100*'Update to 2020'!M114/'Update to 2020'!M$82</f>
        <v>96.097530748249639</v>
      </c>
      <c r="N114">
        <f>100*'Update to 2020'!N114/'Update to 2020'!N$82</f>
        <v>167.34415584415581</v>
      </c>
      <c r="O114">
        <f>100*'Update to 2020'!O114/'Update to 2020'!O$82</f>
        <v>224.41362249756696</v>
      </c>
      <c r="P114">
        <f>100*'Update to 2020'!P114/'Update to 2020'!P$82</f>
        <v>181.11874639437784</v>
      </c>
      <c r="Q114">
        <f>100*'Update to 2020'!Q114/'Update to 2020'!Q$82</f>
        <v>189.04309345907842</v>
      </c>
      <c r="R114">
        <f>100*'Update to 2020'!R114/'Update to 2020'!R$82</f>
        <v>208.01063902262007</v>
      </c>
      <c r="S114" s="27">
        <f>100*'Update to 2020'!S114/'Update to 2020'!S$82</f>
        <v>142.10898489261524</v>
      </c>
      <c r="T114" s="27">
        <f>100*'Update to 2020'!T114/'Update to 2020'!T$82</f>
        <v>364.91049783773002</v>
      </c>
      <c r="U114" s="27">
        <f>100*'Update to 2020'!U114/'Update to 2020'!U$82</f>
        <v>138.96175775020194</v>
      </c>
      <c r="V114" s="27">
        <f>100*'Update to 2020'!V114/'Update to 2020'!V$82</f>
        <v>125.93824152207694</v>
      </c>
      <c r="W114" s="27">
        <f>100*'Update to 2020'!W114/'Update to 2020'!W$82</f>
        <v>150.88877851004702</v>
      </c>
      <c r="X114" s="27">
        <f>100*'Update to 2020'!X114/'Update to 2020'!X$82</f>
        <v>227.88501828677593</v>
      </c>
      <c r="Y114" s="27">
        <f>100*'Update to 2020'!Y114/'Update to 2020'!Y$82</f>
        <v>256.29612460656773</v>
      </c>
      <c r="Z114" s="27">
        <f>100*'Update to 2020'!Z114/'Update to 2020'!Z$82</f>
        <v>165.11836192762092</v>
      </c>
    </row>
    <row r="115" spans="1:26" x14ac:dyDescent="0.2">
      <c r="A115" s="1">
        <v>2013</v>
      </c>
      <c r="B115">
        <f>100*'Update to 2020'!B115/'Update to 2020'!B$82</f>
        <v>88.747541710291102</v>
      </c>
      <c r="C115">
        <f>100*'Update to 2020'!C115/'Update to 2020'!C$82</f>
        <v>93.675693185247539</v>
      </c>
      <c r="D115">
        <f>100*'Update to 2020'!D115/'Update to 2020'!D$82</f>
        <v>172.48400823018039</v>
      </c>
      <c r="E115">
        <f>100*'Update to 2020'!E115/'Update to 2020'!E$82</f>
        <v>123.16462253199062</v>
      </c>
      <c r="F115">
        <f>100*'Update to 2020'!F115/'Update to 2020'!F$82</f>
        <v>180.5901244480128</v>
      </c>
      <c r="G115">
        <f>100*'Update to 2020'!G115/'Update to 2020'!G$82</f>
        <v>207.01454368545808</v>
      </c>
      <c r="H115">
        <f>100*'Update to 2020'!H115/'Update to 2020'!H$82</f>
        <v>61.752709747840498</v>
      </c>
      <c r="I115">
        <f>100*'Update to 2020'!I115/'Update to 2020'!I$82</f>
        <v>146.64789802741456</v>
      </c>
      <c r="J115" s="43">
        <f>100*'Update to 2020'!J115/'Update to 2020'!J$82</f>
        <v>179.23626724175838</v>
      </c>
      <c r="K115">
        <f>100*'Update to 2020'!K115/'Update to 2020'!K$82</f>
        <v>243.81913210477126</v>
      </c>
      <c r="L115">
        <f>100*'Update to 2020'!L115/'Update to 2020'!L$82</f>
        <v>146.85447015138544</v>
      </c>
      <c r="M115">
        <f>100*'Update to 2020'!M115/'Update to 2020'!M$82</f>
        <v>97.347157280980468</v>
      </c>
      <c r="N115">
        <f>100*'Update to 2020'!N115/'Update to 2020'!N$82</f>
        <v>195.21103896103895</v>
      </c>
      <c r="O115">
        <f>100*'Update to 2020'!O115/'Update to 2020'!O$82</f>
        <v>207.71364574828189</v>
      </c>
      <c r="P115">
        <f>100*'Update to 2020'!P115/'Update to 2020'!P$82</f>
        <v>206.27020279552298</v>
      </c>
      <c r="Q115">
        <f>100*'Update to 2020'!Q115/'Update to 2020'!Q$82</f>
        <v>201.63025393050276</v>
      </c>
      <c r="R115">
        <f>100*'Update to 2020'!R115/'Update to 2020'!R$82</f>
        <v>172.12044667742299</v>
      </c>
      <c r="S115" s="43">
        <f>100*'Update to 2020'!S115/'Update to 2020'!S$82</f>
        <v>146.23611610490732</v>
      </c>
      <c r="T115" s="27">
        <f>100*'Update to 2020'!T115/'Update to 2020'!T$82</f>
        <v>336.02660300112143</v>
      </c>
      <c r="U115" s="27">
        <f>100*'Update to 2020'!U115/'Update to 2020'!U$82</f>
        <v>126.83165992101856</v>
      </c>
      <c r="V115" s="27">
        <f>100*'Update to 2020'!V115/'Update to 2020'!V$82</f>
        <v>132.83427848081118</v>
      </c>
      <c r="W115" s="27">
        <f>100*'Update to 2020'!W115/'Update to 2020'!W$82</f>
        <v>115.57320273979938</v>
      </c>
      <c r="X115" s="27">
        <f>100*'Update to 2020'!X115/'Update to 2020'!X$82</f>
        <v>236.17991816153531</v>
      </c>
      <c r="Y115" s="27">
        <f>100*'Update to 2020'!Y115/'Update to 2020'!Y$82</f>
        <v>251.01924709217084</v>
      </c>
      <c r="Z115" s="27">
        <f>100*'Update to 2020'!Z115/'Update to 2020'!Z$82</f>
        <v>162.75862198766416</v>
      </c>
    </row>
    <row r="116" spans="1:26" s="27" customFormat="1" x14ac:dyDescent="0.2">
      <c r="A116" s="37">
        <v>2014</v>
      </c>
      <c r="B116" s="38">
        <f>100*'Update to 2020'!B116/'Update to 2020'!B$82</f>
        <v>127.6338860934795</v>
      </c>
      <c r="C116" s="38">
        <f>100*'Update to 2020'!C116/'Update to 2020'!C$82</f>
        <v>117.62012675244861</v>
      </c>
      <c r="D116" s="38">
        <f>100*'Update to 2020'!D116/'Update to 2020'!D$82</f>
        <v>163.95518581595556</v>
      </c>
      <c r="E116" s="38">
        <f>100*'Update to 2020'!E116/'Update to 2020'!E$82</f>
        <v>102.94320172753051</v>
      </c>
      <c r="F116" s="38">
        <f>100*'Update to 2020'!F116/'Update to 2020'!F$82</f>
        <v>168.51078167115901</v>
      </c>
      <c r="G116" s="38">
        <f>100*'Update to 2020'!G116/'Update to 2020'!G$82</f>
        <v>153.93553035381723</v>
      </c>
      <c r="H116" s="38">
        <f>100*'Update to 2020'!H116/'Update to 2020'!H$82</f>
        <v>59.368819080861023</v>
      </c>
      <c r="I116" s="38">
        <f>100*'Update to 2020'!I116/'Update to 2020'!I$82</f>
        <v>178.97471011067785</v>
      </c>
      <c r="J116" s="38">
        <f>100*'Update to 2020'!J116/'Update to 2020'!J$82</f>
        <v>221.3802550148722</v>
      </c>
      <c r="K116" s="38">
        <f>100*'Update to 2020'!K116/'Update to 2020'!K$82</f>
        <v>244.79922578605959</v>
      </c>
      <c r="L116" s="38">
        <f>100*'Update to 2020'!L116/'Update to 2020'!L$82</f>
        <v>140.77763496143959</v>
      </c>
      <c r="M116" s="38">
        <f>100*'Update to 2020'!M116/'Update to 2020'!M$82</f>
        <v>89.49515059436591</v>
      </c>
      <c r="N116" s="38">
        <f>100*'Update to 2020'!N116/'Update to 2020'!N$82</f>
        <v>206.28154690810607</v>
      </c>
      <c r="O116" s="38">
        <f>100*'Update to 2020'!O116/'Update to 2020'!O$82</f>
        <v>192.1537054906816</v>
      </c>
      <c r="P116" s="38">
        <f>100*'Update to 2020'!P116/'Update to 2020'!P$82</f>
        <v>240.2035189123194</v>
      </c>
      <c r="Q116" s="38">
        <f>100*'Update to 2020'!Q116/'Update to 2020'!Q$82</f>
        <v>219.29184241368546</v>
      </c>
      <c r="R116" s="38">
        <f>100*'Update to 2020'!R116/'Update to 2020'!R$82</f>
        <v>120.19473010569827</v>
      </c>
      <c r="S116" s="38">
        <f>100*'Update to 2020'!S116/'Update to 2020'!S$82</f>
        <v>160.12876995106694</v>
      </c>
      <c r="T116" s="38">
        <f>100*'Update to 2020'!T116/'Update to 2020'!T$82</f>
        <v>314.54617323556369</v>
      </c>
      <c r="U116" s="38">
        <f>100*'Update to 2020'!U116/'Update to 2020'!U$82</f>
        <v>128.25686813186815</v>
      </c>
      <c r="V116" s="38">
        <f>100*'Update to 2020'!V116/'Update to 2020'!V$82</f>
        <v>130.54558926453348</v>
      </c>
      <c r="W116" s="38">
        <f>100*'Update to 2020'!W116/'Update to 2020'!W$82</f>
        <v>92.418185048782235</v>
      </c>
      <c r="X116" s="38">
        <f>100*'Update to 2020'!X116/'Update to 2020'!X$82</f>
        <v>231.28679175864571</v>
      </c>
      <c r="Y116" s="38">
        <f>100*'Update to 2020'!Y116/'Update to 2020'!Y$82</f>
        <v>283.96462987297377</v>
      </c>
      <c r="Z116" s="38">
        <f>100*'Update to 2020'!Z116/'Update to 2020'!Z$82</f>
        <v>160.53454419420811</v>
      </c>
    </row>
    <row r="117" spans="1:26" s="27" customFormat="1" x14ac:dyDescent="0.2">
      <c r="A117" s="37">
        <v>2015</v>
      </c>
      <c r="B117" s="38">
        <f>100*'Update to 2020'!B117/'Update to 2020'!B$82</f>
        <v>101.73309948066937</v>
      </c>
      <c r="C117" s="38">
        <f>100*'Update to 2020'!C117/'Update to 2020'!C$82</f>
        <v>120.4165866461813</v>
      </c>
      <c r="D117" s="38">
        <f>100*'Update to 2020'!D117/'Update to 2020'!D$82</f>
        <v>163.15976766873661</v>
      </c>
      <c r="E117" s="38">
        <f>100*'Update to 2020'!E117/'Update to 2020'!E$82</f>
        <v>93.975741111927803</v>
      </c>
      <c r="F117" s="38">
        <f>100*'Update to 2020'!F117/'Update to 2020'!F$82</f>
        <v>133.53752620545075</v>
      </c>
      <c r="G117" s="38">
        <f>100*'Update to 2020'!G117/'Update to 2020'!G$82</f>
        <v>135.47503836126654</v>
      </c>
      <c r="H117" s="38">
        <f>100*'Update to 2020'!H117/'Update to 2020'!H$82</f>
        <v>46.905177428737588</v>
      </c>
      <c r="I117" s="38">
        <f>100*'Update to 2020'!I117/'Update to 2020'!I$82</f>
        <v>160.15206995129373</v>
      </c>
      <c r="J117" s="38">
        <f>100*'Update to 2020'!J117/'Update to 2020'!J$82</f>
        <v>180.87154525198125</v>
      </c>
      <c r="K117" s="38">
        <f>100*'Update to 2020'!K117/'Update to 2020'!K$82</f>
        <v>252.48394795789338</v>
      </c>
      <c r="L117" s="38">
        <f>100*'Update to 2020'!L117/'Update to 2020'!L$82</f>
        <v>106.71236789488724</v>
      </c>
      <c r="M117" s="38">
        <f>100*'Update to 2020'!M117/'Update to 2020'!M$82</f>
        <v>75.838784399935022</v>
      </c>
      <c r="N117" s="38">
        <f>100*'Update to 2020'!N117/'Update to 2020'!N$82</f>
        <v>237.80489944946129</v>
      </c>
      <c r="O117" s="38">
        <f>100*'Update to 2020'!O117/'Update to 2020'!O$82</f>
        <v>172.69889021441213</v>
      </c>
      <c r="P117" s="38">
        <f>100*'Update to 2020'!P117/'Update to 2020'!P$82</f>
        <v>188.32932775658239</v>
      </c>
      <c r="Q117" s="38">
        <f>100*'Update to 2020'!Q117/'Update to 2020'!Q$82</f>
        <v>215.66784381071579</v>
      </c>
      <c r="R117" s="38">
        <f>100*'Update to 2020'!R117/'Update to 2020'!R$82</f>
        <v>96.779705690843471</v>
      </c>
      <c r="S117" s="38">
        <f>100*'Update to 2020'!S117/'Update to 2020'!S$82</f>
        <v>138.27675146195216</v>
      </c>
      <c r="T117" s="38">
        <f>100*'Update to 2020'!T117/'Update to 2020'!T$82</f>
        <v>252.54155209288129</v>
      </c>
      <c r="U117" s="38">
        <f>100*'Update to 2020'!U117/'Update to 2020'!U$82</f>
        <v>114.33247481684958</v>
      </c>
      <c r="V117" s="38">
        <f>100*'Update to 2020'!V117/'Update to 2020'!V$82</f>
        <v>95.777898073799463</v>
      </c>
      <c r="W117" s="38">
        <f>100*'Update to 2020'!W117/'Update to 2020'!W$82</f>
        <v>76.180784389739785</v>
      </c>
      <c r="X117" s="38">
        <f>100*'Update to 2020'!X117/'Update to 2020'!X$82</f>
        <v>197.33103384841831</v>
      </c>
      <c r="Y117" s="38">
        <f>100*'Update to 2020'!Y117/'Update to 2020'!Y$82</f>
        <v>253.83420937363081</v>
      </c>
      <c r="Z117" s="38">
        <f>100*'Update to 2020'!Z117/'Update to 2020'!Z$82</f>
        <v>145.14184597864786</v>
      </c>
    </row>
    <row r="118" spans="1:26" s="27" customFormat="1" x14ac:dyDescent="0.2">
      <c r="A118" s="37">
        <v>2016</v>
      </c>
      <c r="B118" s="38">
        <f>100*'Update to 2020'!B118/'Update to 2020'!B$82</f>
        <v>104.1856809242161</v>
      </c>
      <c r="C118" s="38">
        <f>100*'Update to 2020'!C118/'Update to 2020'!C$82</f>
        <v>111.03367262019087</v>
      </c>
      <c r="D118" s="38">
        <f>100*'Update to 2020'!D118/'Update to 2020'!D$82</f>
        <v>159.15315801682144</v>
      </c>
      <c r="E118" s="38">
        <f>100*'Update to 2020'!E118/'Update to 2020'!E$82</f>
        <v>96.450922548813722</v>
      </c>
      <c r="F118" s="38">
        <f>100*'Update to 2020'!F118/'Update to 2020'!F$82</f>
        <v>123.7087118565106</v>
      </c>
      <c r="G118" s="38">
        <f>100*'Update to 2020'!G118/'Update to 2020'!G$82</f>
        <v>127.02385251396647</v>
      </c>
      <c r="H118" s="38">
        <f>100*'Update to 2020'!H118/'Update to 2020'!H$82</f>
        <v>63.022105875508956</v>
      </c>
      <c r="I118" s="38">
        <f>100*'Update to 2020'!I118/'Update to 2020'!I$82</f>
        <v>142.35024157020479</v>
      </c>
      <c r="J118" s="38">
        <f>100*'Update to 2020'!J118/'Update to 2020'!J$82</f>
        <v>162.64109283574027</v>
      </c>
      <c r="K118" s="38">
        <f>100*'Update to 2020'!K118/'Update to 2020'!K$82</f>
        <v>264.21629040237468</v>
      </c>
      <c r="L118" s="38">
        <f>100*'Update to 2020'!L118/'Update to 2020'!L$82</f>
        <v>119.99785775492717</v>
      </c>
      <c r="M118" s="38">
        <f>100*'Update to 2020'!M118/'Update to 2020'!M$82</f>
        <v>79.927796254681496</v>
      </c>
      <c r="N118" s="38">
        <f>100*'Update to 2020'!N118/'Update to 2020'!N$82</f>
        <v>254.5996753246753</v>
      </c>
      <c r="O118" s="38">
        <f>100*'Update to 2020'!O118/'Update to 2020'!O$82</f>
        <v>188.90820292269632</v>
      </c>
      <c r="P118" s="38">
        <f>100*'Update to 2020'!P118/'Update to 2020'!P$82</f>
        <v>161.33237064801401</v>
      </c>
      <c r="Q118" s="38">
        <f>100*'Update to 2020'!Q118/'Update to 2020'!Q$82</f>
        <v>211.18095352492679</v>
      </c>
      <c r="R118" s="38">
        <f>100*'Update to 2020'!R118/'Update to 2020'!R$82</f>
        <v>98.865603525607895</v>
      </c>
      <c r="S118" s="38">
        <f>100*'Update to 2020'!S118/'Update to 2020'!S$82</f>
        <v>123.80629073881406</v>
      </c>
      <c r="T118" s="38">
        <f>100*'Update to 2020'!T118/'Update to 2020'!T$82</f>
        <v>223.09337763519707</v>
      </c>
      <c r="U118" s="38">
        <f>100*'Update to 2020'!U118/'Update to 2020'!U$82</f>
        <v>110.1773122710625</v>
      </c>
      <c r="V118" s="38">
        <f>100*'Update to 2020'!V118/'Update to 2020'!V$82</f>
        <v>106.90840697826074</v>
      </c>
      <c r="W118" s="38">
        <f>100*'Update to 2020'!W118/'Update to 2020'!W$82</f>
        <v>83.091442139949621</v>
      </c>
      <c r="X118" s="38">
        <f>100*'Update to 2020'!X118/'Update to 2020'!X$82</f>
        <v>206.03237674760817</v>
      </c>
      <c r="Y118" s="38">
        <f>100*'Update to 2020'!Y118/'Update to 2020'!Y$82</f>
        <v>274.63534822601844</v>
      </c>
      <c r="Z118" s="38">
        <f>100*'Update to 2020'!Z118/'Update to 2020'!Z$82</f>
        <v>139.45345194373462</v>
      </c>
    </row>
    <row r="119" spans="1:26" x14ac:dyDescent="0.2">
      <c r="A119" s="45">
        <v>2017</v>
      </c>
      <c r="B119" s="46">
        <f>100*'Update to 2020'!B119/'Update to 2020'!B$82</f>
        <v>95.88019170032689</v>
      </c>
      <c r="C119" s="46">
        <f>100*'Update to 2020'!C119/'Update to 2020'!C$82</f>
        <v>77.949331028743231</v>
      </c>
      <c r="D119" s="46">
        <f>100*'Update to 2020'!D119/'Update to 2020'!D$82</f>
        <v>189.74956408497439</v>
      </c>
      <c r="E119" s="46">
        <f>100*'Update to 2020'!E119/'Update to 2020'!E$82</f>
        <v>97.120438839118918</v>
      </c>
      <c r="F119" s="46">
        <f>100*'Update to 2020'!F119/'Update to 2020'!F$82</f>
        <v>144.61257861635218</v>
      </c>
      <c r="G119" s="46">
        <f>100*'Update to 2020'!G119/'Update to 2020'!G$82</f>
        <v>123.32924059590344</v>
      </c>
      <c r="H119" s="46">
        <f>100*'Update to 2020'!H119/'Update to 2020'!H$82</f>
        <v>55.907504363001749</v>
      </c>
      <c r="I119" s="46">
        <f>100*'Update to 2020'!I119/'Update to 2020'!I$82</f>
        <v>152.97548128330871</v>
      </c>
      <c r="J119" s="46">
        <f>100*'Update to 2020'!J119/'Update to 2020'!J$82</f>
        <v>187.76937469892661</v>
      </c>
      <c r="K119" s="46">
        <f>100*'Update to 2020'!K119/'Update to 2020'!K$82</f>
        <v>283.87390969656991</v>
      </c>
      <c r="L119" s="46">
        <f>100*'Update to 2020'!L119/'Update to 2020'!L$82</f>
        <v>122.47814910025707</v>
      </c>
      <c r="M119" s="46">
        <f>100*'Update to 2020'!M119/'Update to 2020'!M$82</f>
        <v>90.033650838625803</v>
      </c>
      <c r="N119" s="46">
        <f>100*'Update to 2020'!N119/'Update to 2020'!N$82</f>
        <v>218.34415584415584</v>
      </c>
      <c r="O119" s="46">
        <f>100*'Update to 2020'!O119/'Update to 2020'!O$82</f>
        <v>202.29277565277926</v>
      </c>
      <c r="P119" s="46">
        <f>100*'Update to 2020'!P119/'Update to 2020'!P$82</f>
        <v>147.85747266519334</v>
      </c>
      <c r="Q119" s="46">
        <f>100*'Update to 2020'!Q119/'Update to 2020'!Q$82</f>
        <v>205.60784314206953</v>
      </c>
      <c r="R119" s="46">
        <f>100*'Update to 2020'!R119/'Update to 2020'!R$82</f>
        <v>122.9022953108321</v>
      </c>
      <c r="S119" s="46">
        <f>100*'Update to 2020'!S119/'Update to 2020'!S$82</f>
        <v>119.34163588487797</v>
      </c>
      <c r="T119" s="46">
        <f>100*'Update to 2020'!T119/'Update to 2020'!T$82</f>
        <v>282.76535288725938</v>
      </c>
      <c r="U119" s="46">
        <f>100*'Update to 2020'!U119/'Update to 2020'!U$82</f>
        <v>135.1410828754581</v>
      </c>
      <c r="V119" s="46">
        <f>100*'Update to 2020'!V119/'Update to 2020'!V$82</f>
        <v>119.59050630833828</v>
      </c>
      <c r="W119" s="46">
        <f>100*'Update to 2020'!W119/'Update to 2020'!W$82</f>
        <v>82.700943335271859</v>
      </c>
      <c r="X119" s="46">
        <f>100*'Update to 2020'!X119/'Update to 2020'!X$82</f>
        <v>255.48178807947022</v>
      </c>
      <c r="Y119" s="46">
        <f>100*'Update to 2020'!Y119/'Update to 2020'!Y$82</f>
        <v>379.87735435830092</v>
      </c>
      <c r="Z119" s="46">
        <f>100*'Update to 2020'!Z119/'Update to 2020'!Z$82</f>
        <v>144.27752935822079</v>
      </c>
    </row>
    <row r="120" spans="1:26" x14ac:dyDescent="0.2">
      <c r="A120" s="45">
        <v>2018</v>
      </c>
      <c r="B120" s="46">
        <f>100*'Update to 2020'!B120/'Update to 2020'!B$82</f>
        <v>84.419263242931322</v>
      </c>
      <c r="C120" s="46">
        <f>100*'Update to 2020'!C120/'Update to 2020'!C$82</f>
        <v>88.103258434159002</v>
      </c>
      <c r="D120" s="46">
        <f>100*'Update to 2020'!D120/'Update to 2020'!D$82</f>
        <v>171.67695360477097</v>
      </c>
      <c r="E120" s="46">
        <f>100*'Update to 2020'!E120/'Update to 2020'!E$82</f>
        <v>102.41570404425993</v>
      </c>
      <c r="F120" s="46">
        <f>100*'Update to 2020'!F120/'Update to 2020'!F$82</f>
        <v>140.99895178197065</v>
      </c>
      <c r="G120" s="46">
        <f>100*'Update to 2020'!G120/'Update to 2020'!G$82</f>
        <v>131.21671731843577</v>
      </c>
      <c r="H120" s="46">
        <f>100*'Update to 2020'!H120/'Update to 2020'!H$82</f>
        <v>43.635834787667299</v>
      </c>
      <c r="I120" s="46">
        <f>100*'Update to 2020'!I120/'Update to 2020'!I$82</f>
        <v>146.62513364505324</v>
      </c>
      <c r="J120" s="46">
        <f>100*'Update to 2020'!J120/'Update to 2020'!J$82</f>
        <v>203.51935146212813</v>
      </c>
      <c r="K120" s="46">
        <f>100*'Update to 2020'!K120/'Update to 2020'!K$82</f>
        <v>303.29680738786277</v>
      </c>
      <c r="L120" s="46">
        <f>100*'Update to 2020'!L120/'Update to 2020'!L$82</f>
        <v>104.1713796058269</v>
      </c>
      <c r="M120" s="46">
        <f>100*'Update to 2020'!M120/'Update to 2020'!M$82</f>
        <v>98.416304640937966</v>
      </c>
      <c r="N120" s="46">
        <f>100*'Update to 2020'!N120/'Update to 2020'!N$82</f>
        <v>258.92857142857144</v>
      </c>
      <c r="O120" s="46">
        <f>100*'Update to 2020'!O120/'Update to 2020'!O$82</f>
        <v>282.14990450344817</v>
      </c>
      <c r="P120" s="46">
        <f>100*'Update to 2020'!P120/'Update to 2020'!P$82</f>
        <v>127.2142308387251</v>
      </c>
      <c r="Q120" s="46">
        <f>100*'Update to 2020'!Q120/'Update to 2020'!Q$82</f>
        <v>213.5255930224501</v>
      </c>
      <c r="R120" s="46">
        <f>100*'Update to 2020'!R120/'Update to 2020'!R$82</f>
        <v>96.410753880266071</v>
      </c>
      <c r="S120" s="46">
        <f>100*'Update to 2020'!S120/'Update to 2020'!S$82</f>
        <v>119.30842084566704</v>
      </c>
      <c r="T120" s="46">
        <f>100*'Update to 2020'!T120/'Update to 2020'!T$82</f>
        <v>299.25748548732037</v>
      </c>
      <c r="U120" s="46">
        <f>100*'Update to 2020'!U120/'Update to 2020'!U$82</f>
        <v>144.8128434065934</v>
      </c>
      <c r="V120" s="46">
        <f>100*'Update to 2020'!V120/'Update to 2020'!V$82</f>
        <v>120.09147349682212</v>
      </c>
      <c r="W120" s="46">
        <f>100*'Update to 2020'!W120/'Update to 2020'!W$82</f>
        <v>76.147266912192293</v>
      </c>
      <c r="X120" s="46">
        <f>100*'Update to 2020'!X120/'Update to 2020'!X$82</f>
        <v>247.28863134657837</v>
      </c>
      <c r="Y120" s="46">
        <f>100*'Update to 2020'!Y120/'Update to 2020'!Y$82</f>
        <v>384.01828734121818</v>
      </c>
      <c r="Z120" s="46">
        <f>100*'Update to 2020'!Z120/'Update to 2020'!Z$82</f>
        <v>151.05969822667933</v>
      </c>
    </row>
    <row r="121" spans="1:26" x14ac:dyDescent="0.2">
      <c r="A121" s="87">
        <v>2019</v>
      </c>
      <c r="B121" s="71">
        <f>100*'Update to 2020'!B121/'Update to 2020'!B$82</f>
        <v>83.086165700134728</v>
      </c>
      <c r="C121" s="71">
        <f>100*'Update to 2020'!C121/'Update to 2020'!C$82</f>
        <v>89.910569105691167</v>
      </c>
      <c r="D121" s="71">
        <f>100*'Update to 2020'!D121/'Update to 2020'!D$82</f>
        <v>154.45323304678647</v>
      </c>
      <c r="E121" s="71">
        <f>100*'Update to 2020'!E121/'Update to 2020'!E$82</f>
        <v>101.76647612638814</v>
      </c>
      <c r="F121" s="71">
        <f>100*'Update to 2020'!F121/'Update to 2020'!F$82</f>
        <v>135.46675837045515</v>
      </c>
      <c r="G121" s="71">
        <f>100*'Update to 2020'!G121/'Update to 2020'!G$82</f>
        <v>135.73031769087552</v>
      </c>
      <c r="H121" s="71">
        <f>100*'Update to 2020'!H121/'Update to 2020'!H$82</f>
        <v>44.333915066899415</v>
      </c>
      <c r="I121" s="71">
        <f>100*'Update to 2020'!I121/'Update to 2020'!I$82</f>
        <v>167.50303733506848</v>
      </c>
      <c r="J121" s="71">
        <f>100*'Update to 2020'!J121/'Update to 2020'!J$82</f>
        <v>203.7656962867776</v>
      </c>
      <c r="K121" s="71">
        <f>100*'Update to 2020'!K121/'Update to 2020'!K$82</f>
        <v>300.93571982189974</v>
      </c>
      <c r="L121" s="71">
        <f>100*'Update to 2020'!L121/'Update to 2020'!L$82</f>
        <v>103.06198229077413</v>
      </c>
      <c r="M121" s="71">
        <f>100*'Update to 2020'!M121/'Update to 2020'!M$82</f>
        <v>83.875900545513915</v>
      </c>
      <c r="N121" s="71">
        <f>100*'Update to 2020'!N121/'Update to 2020'!N$82</f>
        <v>261.90476190476187</v>
      </c>
      <c r="O121" s="71">
        <f>100*'Update to 2020'!O121/'Update to 2020'!O$82</f>
        <v>258.78375171965871</v>
      </c>
      <c r="P121" s="71">
        <f>100*'Update to 2020'!P121/'Update to 2020'!P$82</f>
        <v>85.467969516661753</v>
      </c>
      <c r="Q121" s="71">
        <f>100*'Update to 2020'!Q121/'Update to 2020'!Q$82</f>
        <v>201.18326145334271</v>
      </c>
      <c r="R121" s="71">
        <f>100*'Update to 2020'!R121/'Update to 2020'!R$82</f>
        <v>101.03422435739529</v>
      </c>
      <c r="S121" s="71">
        <f>100*'Update to 2020'!S121/'Update to 2020'!S$82</f>
        <v>115.92580720875694</v>
      </c>
      <c r="T121" s="71">
        <f>100*'Update to 2020'!T121/'Update to 2020'!T$82</f>
        <v>275.44202566452793</v>
      </c>
      <c r="U121" s="71">
        <f>100*'Update to 2020'!U121/'Update to 2020'!U$82</f>
        <v>123.24782509157485</v>
      </c>
      <c r="V121" s="71">
        <f>100*'Update to 2020'!V121/'Update to 2020'!V$82</f>
        <v>111.24462166313033</v>
      </c>
      <c r="W121" s="71">
        <f>100*'Update to 2020'!W121/'Update to 2020'!W$82</f>
        <v>78.588793047748126</v>
      </c>
      <c r="X121" s="71">
        <f>100*'Update to 2020'!X121/'Update to 2020'!X$82</f>
        <v>220.36506622516555</v>
      </c>
      <c r="Y121" s="71">
        <f>100*'Update to 2020'!Y121/'Update to 2020'!Y$82</f>
        <v>335.13929040735877</v>
      </c>
      <c r="Z121" s="71">
        <f>100*'Update to 2020'!Z121/'Update to 2020'!Z$82</f>
        <v>147.52964968080175</v>
      </c>
    </row>
    <row r="122" spans="1:26" x14ac:dyDescent="0.2">
      <c r="A122" s="87">
        <v>2020</v>
      </c>
      <c r="B122" s="71">
        <f>100*'Update to 2020'!B122/'Update to 2020'!B$82</f>
        <v>95.892383049624911</v>
      </c>
      <c r="C122" s="71">
        <f>100*'Update to 2020'!C122/'Update to 2020'!C$82</f>
        <v>91.026086678189728</v>
      </c>
      <c r="D122" s="71">
        <f>100*'Update to 2020'!D122/'Update to 2020'!D$82</f>
        <v>162.71779719272638</v>
      </c>
      <c r="E122" s="71">
        <f>100*'Update to 2020'!E122/'Update to 2020'!E$82</f>
        <v>120.93898807603664</v>
      </c>
      <c r="F122" s="71">
        <f>100*'Update to 2020'!F122/'Update to 2020'!F$82</f>
        <v>142.39742446592248</v>
      </c>
      <c r="G122" s="71">
        <f>100*'Update to 2020'!G122/'Update to 2020'!G$82</f>
        <v>132.05586629422746</v>
      </c>
      <c r="H122" s="71">
        <f>100*'Update to 2020'!H122/'Update to 2020'!H$82</f>
        <v>44.825479930191968</v>
      </c>
      <c r="I122" s="71">
        <f>100*'Update to 2020'!I122/'Update to 2020'!I$82</f>
        <v>160.10499613554762</v>
      </c>
      <c r="J122" s="71">
        <f>100*'Update to 2020'!J122/'Update to 2020'!J$82</f>
        <v>204.33219734428422</v>
      </c>
      <c r="K122" s="71">
        <f>100*'Update to 2020'!K122/'Update to 2020'!K$82</f>
        <v>320.93144871372027</v>
      </c>
      <c r="L122" s="71">
        <f>100*'Update to 2020'!L122/'Update to 2020'!L$82</f>
        <v>128.83738776713761</v>
      </c>
      <c r="M122" s="71">
        <f>100*'Update to 2020'!M122/'Update to 2020'!M$82</f>
        <v>77.471337640449448</v>
      </c>
      <c r="N122" s="71">
        <f>100*'Update to 2020'!N122/'Update to 2020'!N$82</f>
        <v>275.16233766233768</v>
      </c>
      <c r="O122" s="71">
        <f>100*'Update to 2020'!O122/'Update to 2020'!O$82</f>
        <v>161.50981676345759</v>
      </c>
      <c r="P122" s="71">
        <f>100*'Update to 2020'!P122/'Update to 2020'!P$82</f>
        <v>70.90928368142913</v>
      </c>
      <c r="Q122" s="71">
        <f>100*'Update to 2020'!Q122/'Update to 2020'!Q$82</f>
        <v>190.35258094336638</v>
      </c>
      <c r="R122" s="71">
        <f>100*'Update to 2020'!R122/'Update to 2020'!R$82</f>
        <v>106.43169499876814</v>
      </c>
      <c r="S122" s="71">
        <f>100*'Update to 2020'!S122/'Update to 2020'!S$82</f>
        <v>116.56209290909271</v>
      </c>
      <c r="T122" s="71">
        <f>100*'Update to 2020'!T122/'Update to 2020'!T$82</f>
        <v>282.94091811793447</v>
      </c>
      <c r="U122" s="71">
        <f>100*'Update to 2020'!U122/'Update to 2020'!U$82</f>
        <v>117.03205128205151</v>
      </c>
      <c r="V122" s="71">
        <f>100*'Update to 2020'!V122/'Update to 2020'!V$82</f>
        <v>102.0847522721577</v>
      </c>
      <c r="W122" s="71">
        <f>100*'Update to 2020'!W122/'Update to 2020'!W$82</f>
        <v>99.518236738385852</v>
      </c>
      <c r="X122" s="71">
        <f>100*'Update to 2020'!X122/'Update to 2020'!X$82</f>
        <v>201.42172553348016</v>
      </c>
      <c r="Y122" s="71">
        <f>100*'Update to 2020'!Y122/'Update to 2020'!Y$82</f>
        <v>297.82512045554142</v>
      </c>
      <c r="Z122" s="71">
        <f>100*'Update to 2020'!Z122/'Update to 2020'!Z$82</f>
        <v>146.80519035099186</v>
      </c>
    </row>
    <row r="123" spans="1:26" x14ac:dyDescent="0.2">
      <c r="B123" s="30"/>
      <c r="C123" s="29" t="s">
        <v>41</v>
      </c>
    </row>
    <row r="124" spans="1:26" x14ac:dyDescent="0.2">
      <c r="B124" s="39"/>
      <c r="C124" s="29" t="s">
        <v>50</v>
      </c>
    </row>
    <row r="125" spans="1:26" x14ac:dyDescent="0.2">
      <c r="B125" s="47"/>
      <c r="C125" s="56" t="s">
        <v>57</v>
      </c>
      <c r="D125" s="48"/>
      <c r="E125" s="56"/>
      <c r="F125" s="48"/>
      <c r="G125" s="48"/>
    </row>
    <row r="126" spans="1:26" x14ac:dyDescent="0.2">
      <c r="B126" s="88"/>
      <c r="C126" s="29" t="s">
        <v>62</v>
      </c>
      <c r="G126" s="1"/>
      <c r="Q126" s="2"/>
      <c r="R126" s="3"/>
      <c r="S126" s="2"/>
      <c r="Y126"/>
    </row>
    <row r="127" spans="1:26" x14ac:dyDescent="0.2">
      <c r="B127" s="29"/>
      <c r="G127" s="1"/>
      <c r="Q127" s="2"/>
      <c r="R127" s="3"/>
      <c r="S127" s="2"/>
      <c r="Y127"/>
    </row>
    <row r="128" spans="1:26" x14ac:dyDescent="0.2">
      <c r="B128" s="29"/>
      <c r="G128" s="1"/>
      <c r="Q128" s="2"/>
      <c r="R128" s="3"/>
      <c r="S128" s="2"/>
      <c r="Y128"/>
    </row>
    <row r="129" spans="2:25" x14ac:dyDescent="0.2">
      <c r="B129" s="31"/>
      <c r="G129" s="1"/>
      <c r="Q129" s="2"/>
      <c r="R129" s="3"/>
      <c r="S129" s="2"/>
      <c r="Y129"/>
    </row>
    <row r="130" spans="2:25" x14ac:dyDescent="0.2">
      <c r="B130" s="4"/>
      <c r="G130" s="1"/>
      <c r="Q130" s="2"/>
      <c r="R130" s="3"/>
      <c r="S130" s="2"/>
      <c r="Y130"/>
    </row>
    <row r="131" spans="2:25" x14ac:dyDescent="0.2">
      <c r="C131" s="4"/>
    </row>
    <row r="132" spans="2:25" x14ac:dyDescent="0.2">
      <c r="C132" s="4"/>
    </row>
    <row r="133" spans="2:25" x14ac:dyDescent="0.2">
      <c r="C133" s="29"/>
    </row>
    <row r="134" spans="2:25" x14ac:dyDescent="0.2">
      <c r="B134" s="32"/>
      <c r="C134" s="24"/>
    </row>
    <row r="135" spans="2:25" x14ac:dyDescent="0.2">
      <c r="B135" s="33"/>
      <c r="C135" s="29"/>
    </row>
    <row r="136" spans="2:25" x14ac:dyDescent="0.2">
      <c r="B136" s="42"/>
      <c r="C136" s="29"/>
    </row>
  </sheetData>
  <sheetProtection selectLockedCells="1" selectUnlockedCells="1"/>
  <pageMargins left="0.75" right="0.75" top="1" bottom="1" header="0.51180555555555551" footer="0.51180555555555551"/>
  <pageSetup paperSize="9" firstPageNumber="0"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5"/>
  <sheetViews>
    <sheetView workbookViewId="0">
      <pane xSplit="1" ySplit="1" topLeftCell="J99" activePane="bottomRight" state="frozen"/>
      <selection pane="topRight" activeCell="B1" sqref="B1"/>
      <selection pane="bottomLeft" activeCell="A2" sqref="A2"/>
      <selection pane="bottomRight" activeCell="Z121" sqref="Z121:Z122"/>
    </sheetView>
  </sheetViews>
  <sheetFormatPr baseColWidth="10" defaultColWidth="9" defaultRowHeight="12.75" x14ac:dyDescent="0.2"/>
  <cols>
    <col min="1" max="1" width="8.7109375" style="1" customWidth="1"/>
    <col min="2" max="7" width="8.7109375" style="2" customWidth="1"/>
    <col min="8" max="17" width="10.7109375" style="1" customWidth="1"/>
    <col min="18" max="18" width="10.7109375" style="2" customWidth="1"/>
    <col min="19" max="19" width="8.7109375" style="3" customWidth="1"/>
    <col min="20" max="25" width="10.7109375" style="2" customWidth="1"/>
  </cols>
  <sheetData>
    <row r="1" spans="1:28" x14ac:dyDescent="0.2">
      <c r="A1" s="1" t="s">
        <v>0</v>
      </c>
      <c r="B1" s="2" t="s">
        <v>1</v>
      </c>
      <c r="C1" s="2" t="s">
        <v>2</v>
      </c>
      <c r="D1" s="2" t="s">
        <v>3</v>
      </c>
      <c r="E1" s="2" t="s">
        <v>4</v>
      </c>
      <c r="F1" s="2" t="s">
        <v>5</v>
      </c>
      <c r="G1" s="2" t="s">
        <v>6</v>
      </c>
      <c r="H1" s="1" t="s">
        <v>7</v>
      </c>
      <c r="I1" s="1" t="s">
        <v>8</v>
      </c>
      <c r="J1" s="1" t="s">
        <v>9</v>
      </c>
      <c r="K1" s="1" t="s">
        <v>10</v>
      </c>
      <c r="L1" s="1" t="s">
        <v>11</v>
      </c>
      <c r="M1" s="1" t="s">
        <v>12</v>
      </c>
      <c r="N1" s="1" t="s">
        <v>13</v>
      </c>
      <c r="O1" s="1" t="s">
        <v>14</v>
      </c>
      <c r="P1" s="1" t="s">
        <v>15</v>
      </c>
      <c r="Q1" s="1" t="s">
        <v>16</v>
      </c>
      <c r="R1" s="2" t="s">
        <v>17</v>
      </c>
      <c r="S1" s="3" t="s">
        <v>18</v>
      </c>
      <c r="T1" s="2" t="s">
        <v>19</v>
      </c>
      <c r="U1" s="2" t="s">
        <v>20</v>
      </c>
      <c r="V1" s="2" t="s">
        <v>21</v>
      </c>
      <c r="W1" s="2" t="s">
        <v>22</v>
      </c>
      <c r="X1" s="2" t="s">
        <v>23</v>
      </c>
      <c r="Y1" s="2" t="s">
        <v>24</v>
      </c>
      <c r="Z1" s="2" t="s">
        <v>28</v>
      </c>
      <c r="AB1" s="2"/>
    </row>
    <row r="2" spans="1:28" x14ac:dyDescent="0.2">
      <c r="A2" s="1">
        <v>1900</v>
      </c>
      <c r="B2" s="2">
        <f>gy!B2</f>
        <v>4.5941000000000001</v>
      </c>
      <c r="C2" s="2">
        <f>gy!C2</f>
        <v>8.9920000000000009</v>
      </c>
      <c r="D2" s="2">
        <f>gy!D2</f>
        <v>18.814</v>
      </c>
      <c r="E2" s="2">
        <f>gy!E2</f>
        <v>22.771000000000001</v>
      </c>
      <c r="F2" s="2">
        <f>gy!F2</f>
        <v>20.382999999999999</v>
      </c>
      <c r="G2" s="2">
        <f>gy!G2</f>
        <v>16.77</v>
      </c>
      <c r="H2" s="2">
        <f>gy!H2</f>
        <v>33.19</v>
      </c>
      <c r="I2" s="2">
        <f>gy!I2</f>
        <v>2.93</v>
      </c>
      <c r="J2" s="2">
        <f>gy!J2</f>
        <v>2.36</v>
      </c>
      <c r="K2" s="2">
        <f>gy!K2</f>
        <v>13.01</v>
      </c>
      <c r="L2" s="2">
        <f>gy!L2</f>
        <v>16.57</v>
      </c>
      <c r="M2" s="2">
        <f>gy!M2</f>
        <v>16.989999999999998</v>
      </c>
      <c r="N2" s="2">
        <f>gy!N2</f>
        <v>13.9</v>
      </c>
      <c r="O2" s="2">
        <f>gy!O2</f>
        <v>28.41</v>
      </c>
      <c r="P2" s="2">
        <f>gy!P2</f>
        <v>18.149999999999999</v>
      </c>
      <c r="Q2" s="2">
        <f>gy!Q2</f>
        <v>4.57</v>
      </c>
      <c r="R2" s="2">
        <f>gy!R2</f>
        <v>111.09</v>
      </c>
      <c r="S2" s="2">
        <f>gy!S2</f>
        <v>5.01</v>
      </c>
      <c r="T2" s="2">
        <f>gy!T2</f>
        <v>21.724</v>
      </c>
      <c r="U2" s="2">
        <f>gy!U2</f>
        <v>59.89</v>
      </c>
      <c r="V2" s="2">
        <f>gy!V2</f>
        <v>4.7804000000000002</v>
      </c>
      <c r="W2" s="2">
        <f>gy!W2</f>
        <v>8.7144999999999992</v>
      </c>
      <c r="X2" s="2">
        <f>gy!X2</f>
        <v>11.205</v>
      </c>
      <c r="Y2" s="2">
        <f>gy!Y2</f>
        <v>12.83</v>
      </c>
      <c r="Z2" s="2">
        <f>gy!Z2</f>
        <v>14.606999999999999</v>
      </c>
    </row>
    <row r="3" spans="1:28" x14ac:dyDescent="0.2">
      <c r="A3" s="1">
        <v>1901</v>
      </c>
      <c r="B3" s="2">
        <f>gy!B3</f>
        <v>3.5977999999999999</v>
      </c>
      <c r="C3" s="2">
        <f>gy!C3</f>
        <v>8.4566999999999997</v>
      </c>
      <c r="D3" s="2">
        <f>gy!D3</f>
        <v>17.994</v>
      </c>
      <c r="E3" s="2">
        <f>gy!E3</f>
        <v>20.466999999999999</v>
      </c>
      <c r="F3" s="2">
        <f>gy!F3</f>
        <v>19.533000000000001</v>
      </c>
      <c r="G3" s="2">
        <f>gy!G3</f>
        <v>21.465</v>
      </c>
      <c r="H3" s="2">
        <f>gy!H3</f>
        <v>26.856999999999999</v>
      </c>
      <c r="I3" s="2">
        <f>gy!I3</f>
        <v>2.93</v>
      </c>
      <c r="J3" s="2">
        <f>gy!J3</f>
        <v>2.36</v>
      </c>
      <c r="K3" s="2">
        <f>gy!K3</f>
        <v>13.47</v>
      </c>
      <c r="L3" s="2">
        <f>gy!L3</f>
        <v>15.7</v>
      </c>
      <c r="M3" s="2">
        <f>gy!M3</f>
        <v>17.09</v>
      </c>
      <c r="N3" s="2">
        <f>gy!N3</f>
        <v>12.46</v>
      </c>
      <c r="O3" s="2">
        <f>gy!O3</f>
        <v>23.85</v>
      </c>
      <c r="P3" s="2">
        <f>gy!P3</f>
        <v>17.5</v>
      </c>
      <c r="Q3" s="2">
        <f>gy!Q3</f>
        <v>4.6399999999999997</v>
      </c>
      <c r="R3" s="2">
        <f>gy!R3</f>
        <v>97.82</v>
      </c>
      <c r="S3" s="2">
        <f>gy!S3</f>
        <v>4.66</v>
      </c>
      <c r="T3" s="2">
        <f>gy!T3</f>
        <v>21.616</v>
      </c>
      <c r="U3" s="2">
        <f>gy!U3</f>
        <v>60.44</v>
      </c>
      <c r="V3" s="2">
        <f>gy!V3</f>
        <v>2.6764000000000001</v>
      </c>
      <c r="W3" s="2">
        <f>gy!W3</f>
        <v>8.3764000000000003</v>
      </c>
      <c r="X3" s="2">
        <f>gy!X3</f>
        <v>11.103</v>
      </c>
      <c r="Y3" s="2">
        <f>gy!Y3</f>
        <v>11.895</v>
      </c>
      <c r="Z3" s="2">
        <f>gy!Z3</f>
        <v>13.858000000000001</v>
      </c>
    </row>
    <row r="4" spans="1:28" x14ac:dyDescent="0.2">
      <c r="A4" s="1">
        <v>1902</v>
      </c>
      <c r="B4" s="2">
        <f>gy!B4</f>
        <v>3.0442999999999998</v>
      </c>
      <c r="C4" s="2">
        <f>gy!C4</f>
        <v>8.5103000000000009</v>
      </c>
      <c r="D4" s="2">
        <f>gy!D4</f>
        <v>19.067</v>
      </c>
      <c r="E4" s="2">
        <f>gy!E4</f>
        <v>19.797999999999998</v>
      </c>
      <c r="F4" s="2">
        <f>gy!F4</f>
        <v>22.364000000000001</v>
      </c>
      <c r="G4" s="2">
        <f>gy!G4</f>
        <v>27.628</v>
      </c>
      <c r="H4" s="2">
        <f>gy!H4</f>
        <v>21.462</v>
      </c>
      <c r="I4" s="2">
        <f>gy!I4</f>
        <v>2.93</v>
      </c>
      <c r="J4" s="2">
        <f>gy!J4</f>
        <v>2.36</v>
      </c>
      <c r="K4" s="2">
        <f>gy!K4</f>
        <v>13.94</v>
      </c>
      <c r="L4" s="2">
        <f>gy!L4</f>
        <v>16.57</v>
      </c>
      <c r="M4" s="2">
        <f>gy!M4</f>
        <v>17.649999999999999</v>
      </c>
      <c r="N4" s="2">
        <f>gy!N4</f>
        <v>11.97</v>
      </c>
      <c r="O4" s="2">
        <f>gy!O4</f>
        <v>25.88</v>
      </c>
      <c r="P4" s="2">
        <f>gy!P4</f>
        <v>17.59</v>
      </c>
      <c r="Q4" s="2">
        <f>gy!Q4</f>
        <v>4.9000000000000004</v>
      </c>
      <c r="R4" s="2">
        <f>gy!R4</f>
        <v>94.88</v>
      </c>
      <c r="S4" s="2">
        <f>gy!S4</f>
        <v>4.5599999999999996</v>
      </c>
      <c r="T4" s="2">
        <f>gy!T4</f>
        <v>14.8</v>
      </c>
      <c r="U4" s="2">
        <f>gy!U4</f>
        <v>60.44</v>
      </c>
      <c r="V4" s="2">
        <f>gy!V4</f>
        <v>4.2831999999999999</v>
      </c>
      <c r="W4" s="2">
        <f>gy!W4</f>
        <v>7.4115000000000002</v>
      </c>
      <c r="X4" s="2">
        <f>gy!X4</f>
        <v>10.436</v>
      </c>
      <c r="Y4" s="2">
        <f>gy!Y4</f>
        <v>14.145</v>
      </c>
      <c r="Z4" s="2">
        <f>gy!Z4</f>
        <v>13.483000000000001</v>
      </c>
    </row>
    <row r="5" spans="1:28" x14ac:dyDescent="0.2">
      <c r="A5" s="1">
        <v>1903</v>
      </c>
      <c r="B5" s="2">
        <f>gy!B5</f>
        <v>3.0996000000000001</v>
      </c>
      <c r="C5" s="2">
        <f>gy!C5</f>
        <v>8.5638000000000005</v>
      </c>
      <c r="D5" s="2">
        <f>gy!D5</f>
        <v>14.521000000000001</v>
      </c>
      <c r="E5" s="2">
        <f>gy!E5</f>
        <v>25.035</v>
      </c>
      <c r="F5" s="2">
        <f>gy!F5</f>
        <v>22.364000000000001</v>
      </c>
      <c r="G5" s="2">
        <f>gy!G5</f>
        <v>19.704999999999998</v>
      </c>
      <c r="H5" s="2">
        <f>gy!H5</f>
        <v>22.986000000000001</v>
      </c>
      <c r="I5" s="2">
        <f>gy!I5</f>
        <v>2.79</v>
      </c>
      <c r="J5" s="2">
        <f>gy!J5</f>
        <v>2.36</v>
      </c>
      <c r="K5" s="2">
        <f>gy!K5</f>
        <v>14.43</v>
      </c>
      <c r="L5" s="2">
        <f>gy!L5</f>
        <v>16.86</v>
      </c>
      <c r="M5" s="2">
        <f>gy!M5</f>
        <v>21.52</v>
      </c>
      <c r="N5" s="2">
        <f>gy!N5</f>
        <v>13.11</v>
      </c>
      <c r="O5" s="2">
        <f>gy!O5</f>
        <v>27.9</v>
      </c>
      <c r="P5" s="2">
        <f>gy!P5</f>
        <v>16.760000000000002</v>
      </c>
      <c r="Q5" s="2">
        <f>gy!Q5</f>
        <v>5.18</v>
      </c>
      <c r="R5" s="2">
        <f>gy!R5</f>
        <v>120.95</v>
      </c>
      <c r="S5" s="2">
        <f>gy!S5</f>
        <v>4.82</v>
      </c>
      <c r="T5" s="2">
        <f>gy!T5</f>
        <v>17.765000000000001</v>
      </c>
      <c r="U5" s="2">
        <f>gy!U5</f>
        <v>60.44</v>
      </c>
      <c r="V5" s="2">
        <f>gy!V5</f>
        <v>4.4911000000000003</v>
      </c>
      <c r="W5" s="2">
        <f>gy!W5</f>
        <v>7.6119000000000003</v>
      </c>
      <c r="X5" s="2">
        <f>gy!X5</f>
        <v>10.872</v>
      </c>
      <c r="Y5" s="2">
        <f>gy!Y5</f>
        <v>15.157999999999999</v>
      </c>
      <c r="Z5" s="2">
        <f>gy!Z5</f>
        <v>13.483000000000001</v>
      </c>
    </row>
    <row r="6" spans="1:28" x14ac:dyDescent="0.2">
      <c r="A6" s="1">
        <v>1904</v>
      </c>
      <c r="B6" s="2">
        <f>gy!B6</f>
        <v>4.3173000000000004</v>
      </c>
      <c r="C6" s="2">
        <f>gy!C6</f>
        <v>8.7779000000000007</v>
      </c>
      <c r="D6" s="2">
        <f>gy!D6</f>
        <v>17.425000000000001</v>
      </c>
      <c r="E6" s="2">
        <f>gy!E6</f>
        <v>20.876999999999999</v>
      </c>
      <c r="F6" s="2">
        <f>gy!F6</f>
        <v>26.044</v>
      </c>
      <c r="G6" s="2">
        <f>gy!G6</f>
        <v>21.13</v>
      </c>
      <c r="H6" s="2">
        <f>gy!H6</f>
        <v>30.609000000000002</v>
      </c>
      <c r="I6" s="2">
        <f>gy!I6</f>
        <v>2.93</v>
      </c>
      <c r="J6" s="2">
        <f>gy!J6</f>
        <v>2.36</v>
      </c>
      <c r="K6" s="2">
        <f>gy!K6</f>
        <v>14.94</v>
      </c>
      <c r="L6" s="2">
        <f>gy!L6</f>
        <v>16.57</v>
      </c>
      <c r="M6" s="2">
        <f>gy!M6</f>
        <v>20.67</v>
      </c>
      <c r="N6" s="2">
        <f>gy!N6</f>
        <v>13.61</v>
      </c>
      <c r="O6" s="2">
        <f>gy!O6</f>
        <v>29.93</v>
      </c>
      <c r="P6" s="2">
        <f>gy!P6</f>
        <v>18.29</v>
      </c>
      <c r="Q6" s="2">
        <f>gy!Q6</f>
        <v>5.0199999999999996</v>
      </c>
      <c r="R6" s="2">
        <f>gy!R6</f>
        <v>135.69999999999999</v>
      </c>
      <c r="S6" s="2">
        <f>gy!S6</f>
        <v>4.5599999999999996</v>
      </c>
      <c r="T6" s="2">
        <f>gy!T6</f>
        <v>17.202000000000002</v>
      </c>
      <c r="U6" s="2">
        <f>gy!U6</f>
        <v>64.102999999999994</v>
      </c>
      <c r="V6" s="2">
        <f>gy!V6</f>
        <v>4.4751000000000003</v>
      </c>
      <c r="W6" s="2">
        <f>gy!W6</f>
        <v>8.1304999999999996</v>
      </c>
      <c r="X6" s="2">
        <f>gy!X6</f>
        <v>11.051</v>
      </c>
      <c r="Y6" s="2">
        <f>gy!Y6</f>
        <v>14.407999999999999</v>
      </c>
      <c r="Z6" s="2">
        <f>gy!Z6</f>
        <v>13.858000000000001</v>
      </c>
    </row>
    <row r="7" spans="1:28" x14ac:dyDescent="0.2">
      <c r="A7" s="1">
        <v>1905</v>
      </c>
      <c r="B7" s="2">
        <f>gy!B7</f>
        <v>4.5941000000000001</v>
      </c>
      <c r="C7" s="2">
        <f>gy!C7</f>
        <v>8.6173000000000002</v>
      </c>
      <c r="D7" s="2">
        <f>gy!D7</f>
        <v>16.920000000000002</v>
      </c>
      <c r="E7" s="2">
        <f>gy!E7</f>
        <v>23.488</v>
      </c>
      <c r="F7" s="2">
        <f>gy!F7</f>
        <v>25.478000000000002</v>
      </c>
      <c r="G7" s="2">
        <f>gy!G7</f>
        <v>22.346</v>
      </c>
      <c r="H7" s="2">
        <f>gy!H7</f>
        <v>32.72</v>
      </c>
      <c r="I7" s="2">
        <f>gy!I7</f>
        <v>2.92</v>
      </c>
      <c r="J7" s="2">
        <f>gy!J7</f>
        <v>2.36</v>
      </c>
      <c r="K7" s="2">
        <f>gy!K7</f>
        <v>15.47</v>
      </c>
      <c r="L7" s="2">
        <f>gy!L7</f>
        <v>16.28</v>
      </c>
      <c r="M7" s="2">
        <f>gy!M7</f>
        <v>19.260000000000002</v>
      </c>
      <c r="N7" s="2">
        <f>gy!N7</f>
        <v>17.96</v>
      </c>
      <c r="O7" s="2">
        <f>gy!O7</f>
        <v>36.53</v>
      </c>
      <c r="P7" s="2">
        <f>gy!P7</f>
        <v>22.77</v>
      </c>
      <c r="Q7" s="2">
        <f>gy!Q7</f>
        <v>4.83</v>
      </c>
      <c r="R7" s="2">
        <f>gy!R7</f>
        <v>145.06</v>
      </c>
      <c r="S7" s="2">
        <f>gy!S7</f>
        <v>4.55</v>
      </c>
      <c r="T7" s="2">
        <f>gy!T7</f>
        <v>20.919</v>
      </c>
      <c r="U7" s="2">
        <f>gy!U7</f>
        <v>64.102999999999994</v>
      </c>
      <c r="V7" s="2">
        <f>gy!V7</f>
        <v>5.0138999999999996</v>
      </c>
      <c r="W7" s="2">
        <f>gy!W7</f>
        <v>8.5753000000000004</v>
      </c>
      <c r="X7" s="2">
        <f>gy!X7</f>
        <v>12.077</v>
      </c>
      <c r="Y7" s="2">
        <f>gy!Y7</f>
        <v>16.745999999999999</v>
      </c>
      <c r="Z7" s="2">
        <f>gy!Z7</f>
        <v>13.858000000000001</v>
      </c>
    </row>
    <row r="8" spans="1:28" x14ac:dyDescent="0.2">
      <c r="A8" s="1">
        <v>1906</v>
      </c>
      <c r="B8" s="2">
        <f>gy!B8</f>
        <v>4.4279999999999999</v>
      </c>
      <c r="C8" s="2">
        <f>gy!C8</f>
        <v>8.8314000000000004</v>
      </c>
      <c r="D8" s="2">
        <f>gy!D8</f>
        <v>14.837</v>
      </c>
      <c r="E8" s="2">
        <f>gy!E8</f>
        <v>27.608000000000001</v>
      </c>
      <c r="F8" s="2">
        <f>gy!F8</f>
        <v>21.515000000000001</v>
      </c>
      <c r="G8" s="2">
        <f>gy!G8</f>
        <v>19.663</v>
      </c>
      <c r="H8" s="2">
        <f>gy!H8</f>
        <v>24.863</v>
      </c>
      <c r="I8" s="2">
        <f>gy!I8</f>
        <v>2.93</v>
      </c>
      <c r="J8" s="2">
        <f>gy!J8</f>
        <v>2.36</v>
      </c>
      <c r="K8" s="2">
        <f>gy!K8</f>
        <v>16.010000000000002</v>
      </c>
      <c r="L8" s="2">
        <f>gy!L8</f>
        <v>18.309999999999999</v>
      </c>
      <c r="M8" s="2">
        <f>gy!M8</f>
        <v>21.24</v>
      </c>
      <c r="N8" s="2">
        <f>gy!N8</f>
        <v>22.78</v>
      </c>
      <c r="O8" s="2">
        <f>gy!O8</f>
        <v>36.020000000000003</v>
      </c>
      <c r="P8" s="2">
        <f>gy!P8</f>
        <v>25.79</v>
      </c>
      <c r="Q8" s="2">
        <f>gy!Q8</f>
        <v>5.07</v>
      </c>
      <c r="R8" s="2">
        <f>gy!R8</f>
        <v>150.80000000000001</v>
      </c>
      <c r="S8" s="2">
        <f>gy!S8</f>
        <v>4.9000000000000004</v>
      </c>
      <c r="T8" s="2">
        <f>gy!T8</f>
        <v>25.87</v>
      </c>
      <c r="U8" s="2">
        <f>gy!U8</f>
        <v>65.567999999999998</v>
      </c>
      <c r="V8" s="2">
        <f>gy!V8</f>
        <v>6.3665000000000003</v>
      </c>
      <c r="W8" s="2">
        <f>gy!W8</f>
        <v>9.4903999999999993</v>
      </c>
      <c r="X8" s="2">
        <f>gy!X8</f>
        <v>14.513</v>
      </c>
      <c r="Y8" s="2">
        <f>gy!Y8</f>
        <v>17.681000000000001</v>
      </c>
      <c r="Z8" s="2">
        <f>gy!Z8</f>
        <v>14.606999999999999</v>
      </c>
    </row>
    <row r="9" spans="1:28" x14ac:dyDescent="0.2">
      <c r="A9" s="1">
        <v>1907</v>
      </c>
      <c r="B9" s="2">
        <f>gy!B9</f>
        <v>3.5977999999999999</v>
      </c>
      <c r="C9" s="2">
        <f>gy!C9</f>
        <v>10.705</v>
      </c>
      <c r="D9" s="2">
        <f>gy!D9</f>
        <v>14.521000000000001</v>
      </c>
      <c r="E9" s="2">
        <f>gy!E9</f>
        <v>29.637</v>
      </c>
      <c r="F9" s="2">
        <f>gy!F9</f>
        <v>24.911999999999999</v>
      </c>
      <c r="G9" s="2">
        <f>gy!G9</f>
        <v>22.262</v>
      </c>
      <c r="H9" s="2">
        <f>gy!H9</f>
        <v>26.152999999999999</v>
      </c>
      <c r="I9" s="2">
        <f>gy!I9</f>
        <v>2.86</v>
      </c>
      <c r="J9" s="2">
        <f>gy!J9</f>
        <v>2.2999999999999998</v>
      </c>
      <c r="K9" s="2">
        <f>gy!K9</f>
        <v>16.579999999999998</v>
      </c>
      <c r="L9" s="2">
        <f>gy!L9</f>
        <v>19.77</v>
      </c>
      <c r="M9" s="2">
        <f>gy!M9</f>
        <v>21.52</v>
      </c>
      <c r="N9" s="2">
        <f>gy!N9</f>
        <v>20.39</v>
      </c>
      <c r="O9" s="2">
        <f>gy!O9</f>
        <v>35.51</v>
      </c>
      <c r="P9" s="2">
        <f>gy!P9</f>
        <v>20.350000000000001</v>
      </c>
      <c r="Q9" s="2">
        <f>gy!Q9</f>
        <v>5.25</v>
      </c>
      <c r="R9" s="2">
        <f>gy!R9</f>
        <v>139.16999999999999</v>
      </c>
      <c r="S9" s="2">
        <f>gy!S9</f>
        <v>5.09</v>
      </c>
      <c r="T9" s="2">
        <f>gy!T9</f>
        <v>26.835999999999999</v>
      </c>
      <c r="U9" s="2">
        <f>gy!U9</f>
        <v>82.418000000000006</v>
      </c>
      <c r="V9" s="2">
        <f>gy!V9</f>
        <v>6.1026999999999996</v>
      </c>
      <c r="W9" s="2">
        <f>gy!W9</f>
        <v>9.2700999999999993</v>
      </c>
      <c r="X9" s="2">
        <f>gy!X9</f>
        <v>13.641</v>
      </c>
      <c r="Y9" s="2">
        <f>gy!Y9</f>
        <v>16.98</v>
      </c>
      <c r="Z9" s="2">
        <f>gy!Z9</f>
        <v>15.356</v>
      </c>
    </row>
    <row r="10" spans="1:28" x14ac:dyDescent="0.2">
      <c r="A10" s="1">
        <v>1908</v>
      </c>
      <c r="B10" s="2">
        <f>gy!B10</f>
        <v>4.5941000000000001</v>
      </c>
      <c r="C10" s="2">
        <f>gy!C10</f>
        <v>7.4398</v>
      </c>
      <c r="D10" s="2">
        <f>gy!D10</f>
        <v>13.448</v>
      </c>
      <c r="E10" s="2">
        <f>gy!E10</f>
        <v>30.745999999999999</v>
      </c>
      <c r="F10" s="2">
        <f>gy!F10</f>
        <v>29.440999999999999</v>
      </c>
      <c r="G10" s="2">
        <f>gy!G10</f>
        <v>29.053999999999998</v>
      </c>
      <c r="H10" s="2">
        <f>gy!H10</f>
        <v>30.023</v>
      </c>
      <c r="I10" s="2">
        <f>gy!I10</f>
        <v>2.93</v>
      </c>
      <c r="J10" s="2">
        <f>gy!J10</f>
        <v>2.2599999999999998</v>
      </c>
      <c r="K10" s="2">
        <f>gy!K10</f>
        <v>17.164000000000001</v>
      </c>
      <c r="L10" s="2">
        <f>gy!L10</f>
        <v>16.57</v>
      </c>
      <c r="M10" s="2">
        <f>gy!M10</f>
        <v>20.58</v>
      </c>
      <c r="N10" s="2">
        <f>gy!N10</f>
        <v>15.06</v>
      </c>
      <c r="O10" s="2">
        <f>gy!O10</f>
        <v>30.44</v>
      </c>
      <c r="P10" s="2">
        <f>gy!P10</f>
        <v>19.190000000000001</v>
      </c>
      <c r="Q10" s="2">
        <f>gy!Q10</f>
        <v>5.56</v>
      </c>
      <c r="R10" s="2">
        <f>gy!R10</f>
        <v>112.38</v>
      </c>
      <c r="S10" s="2">
        <f>gy!S10</f>
        <v>4.74</v>
      </c>
      <c r="T10" s="2">
        <f>gy!T10</f>
        <v>17.725000000000001</v>
      </c>
      <c r="U10" s="2">
        <f>gy!U10</f>
        <v>52.564</v>
      </c>
      <c r="V10" s="2">
        <f>gy!V10</f>
        <v>4.7100999999999997</v>
      </c>
      <c r="W10" s="2">
        <f>gy!W10</f>
        <v>7.5110000000000001</v>
      </c>
      <c r="X10" s="2">
        <f>gy!X10</f>
        <v>10.769</v>
      </c>
      <c r="Y10" s="2">
        <f>gy!Y10</f>
        <v>13.385</v>
      </c>
      <c r="Z10" s="2">
        <f>gy!Z10</f>
        <v>14.231999999999999</v>
      </c>
    </row>
    <row r="11" spans="1:28" x14ac:dyDescent="0.2">
      <c r="A11" s="1">
        <v>1909</v>
      </c>
      <c r="B11" s="2">
        <f>gy!B11</f>
        <v>4.8708</v>
      </c>
      <c r="C11" s="2">
        <f>gy!C11</f>
        <v>6.3693</v>
      </c>
      <c r="D11" s="2">
        <f>gy!D11</f>
        <v>14.71</v>
      </c>
      <c r="E11" s="2">
        <f>gy!E11</f>
        <v>24.195</v>
      </c>
      <c r="F11" s="2">
        <f>gy!F11</f>
        <v>30.856999999999999</v>
      </c>
      <c r="G11" s="2">
        <f>gy!G11</f>
        <v>28.341000000000001</v>
      </c>
      <c r="H11" s="2">
        <f>gy!H11</f>
        <v>29.553999999999998</v>
      </c>
      <c r="I11" s="2">
        <f>gy!I11</f>
        <v>2.93</v>
      </c>
      <c r="J11" s="2">
        <f>gy!J11</f>
        <v>2.36</v>
      </c>
      <c r="K11" s="2">
        <f>gy!K11</f>
        <v>16.606000000000002</v>
      </c>
      <c r="L11" s="2">
        <f>gy!L11</f>
        <v>17.440000000000001</v>
      </c>
      <c r="M11" s="2">
        <f>gy!M11</f>
        <v>23.51</v>
      </c>
      <c r="N11" s="2">
        <f>gy!N11</f>
        <v>12.65</v>
      </c>
      <c r="O11" s="2">
        <f>gy!O11</f>
        <v>35.51</v>
      </c>
      <c r="P11" s="2">
        <f>gy!P11</f>
        <v>25.78</v>
      </c>
      <c r="Q11" s="2">
        <f>gy!Q11</f>
        <v>5.78</v>
      </c>
      <c r="R11" s="2">
        <f>gy!R11</f>
        <v>161.72</v>
      </c>
      <c r="S11" s="2">
        <f>gy!S11</f>
        <v>4.83</v>
      </c>
      <c r="T11" s="2">
        <f>gy!T11</f>
        <v>17.417000000000002</v>
      </c>
      <c r="U11" s="2">
        <f>gy!U11</f>
        <v>40.292999999999999</v>
      </c>
      <c r="V11" s="2">
        <f>gy!V11</f>
        <v>4.7516999999999996</v>
      </c>
      <c r="W11" s="2">
        <f>gy!W11</f>
        <v>7.3178000000000001</v>
      </c>
      <c r="X11" s="2">
        <f>gy!X11</f>
        <v>10.949</v>
      </c>
      <c r="Y11" s="2">
        <f>gy!Y11</f>
        <v>15.635999999999999</v>
      </c>
      <c r="Z11" s="2">
        <f>gy!Z11</f>
        <v>14.231999999999999</v>
      </c>
    </row>
    <row r="12" spans="1:28" x14ac:dyDescent="0.2">
      <c r="A12" s="1">
        <v>1910</v>
      </c>
      <c r="B12" s="2">
        <f>gy!B12</f>
        <v>5.7565</v>
      </c>
      <c r="C12" s="2">
        <f>gy!C12</f>
        <v>5.9946999999999999</v>
      </c>
      <c r="D12" s="2">
        <f>gy!D12</f>
        <v>15.151999999999999</v>
      </c>
      <c r="E12" s="2">
        <f>gy!E12</f>
        <v>24.152999999999999</v>
      </c>
      <c r="F12" s="2">
        <f>gy!F12</f>
        <v>27.177</v>
      </c>
      <c r="G12" s="2">
        <f>gy!G12</f>
        <v>23.812999999999999</v>
      </c>
      <c r="H12" s="2">
        <f>gy!H12</f>
        <v>31.9</v>
      </c>
      <c r="I12" s="2">
        <f>gy!I12</f>
        <v>2.92</v>
      </c>
      <c r="J12" s="2">
        <f>gy!J12</f>
        <v>2.35</v>
      </c>
      <c r="K12" s="2">
        <f>gy!K12</f>
        <v>17.013000000000002</v>
      </c>
      <c r="L12" s="2">
        <f>gy!L12</f>
        <v>21.22</v>
      </c>
      <c r="M12" s="2">
        <f>gy!M12</f>
        <v>27.75</v>
      </c>
      <c r="N12" s="2">
        <f>gy!N12</f>
        <v>14.38</v>
      </c>
      <c r="O12" s="2">
        <f>gy!O12</f>
        <v>32.979999999999997</v>
      </c>
      <c r="P12" s="2">
        <f>gy!P12</f>
        <v>22.67</v>
      </c>
      <c r="Q12" s="2">
        <f>gy!Q12</f>
        <v>5.68</v>
      </c>
      <c r="R12" s="2">
        <f>gy!R12</f>
        <v>197.25</v>
      </c>
      <c r="S12" s="2">
        <f>gy!S12</f>
        <v>5.09</v>
      </c>
      <c r="T12" s="2">
        <f>gy!T12</f>
        <v>17.094999999999999</v>
      </c>
      <c r="U12" s="2">
        <f>gy!U12</f>
        <v>40.841999999999999</v>
      </c>
      <c r="V12" s="2">
        <f>gy!V12</f>
        <v>5.4550999999999998</v>
      </c>
      <c r="W12" s="2">
        <f>gy!W12</f>
        <v>7.6005000000000003</v>
      </c>
      <c r="X12" s="2">
        <f>gy!X12</f>
        <v>11.41</v>
      </c>
      <c r="Y12" s="2">
        <f>gy!Y12</f>
        <v>13.694000000000001</v>
      </c>
      <c r="Z12" s="2">
        <f>gy!Z12</f>
        <v>14.231999999999999</v>
      </c>
    </row>
    <row r="13" spans="1:28" x14ac:dyDescent="0.2">
      <c r="A13" s="1">
        <v>1911</v>
      </c>
      <c r="B13" s="2">
        <f>gy!B13</f>
        <v>7.8044000000000002</v>
      </c>
      <c r="C13" s="2">
        <f>gy!C13</f>
        <v>6.3158000000000003</v>
      </c>
      <c r="D13" s="2">
        <f>gy!D13</f>
        <v>15.279</v>
      </c>
      <c r="E13" s="2">
        <f>gy!E13</f>
        <v>31.609000000000002</v>
      </c>
      <c r="F13" s="2">
        <f>gy!F13</f>
        <v>26.893999999999998</v>
      </c>
      <c r="G13" s="2">
        <f>gy!G13</f>
        <v>25.49</v>
      </c>
      <c r="H13" s="2">
        <f>gy!H13</f>
        <v>35.417999999999999</v>
      </c>
      <c r="I13" s="2">
        <f>gy!I13</f>
        <v>2.91</v>
      </c>
      <c r="J13" s="2">
        <f>gy!J13</f>
        <v>2.35</v>
      </c>
      <c r="K13" s="2">
        <f>gy!K13</f>
        <v>18.100000000000001</v>
      </c>
      <c r="L13" s="2">
        <f>gy!L13</f>
        <v>20.93</v>
      </c>
      <c r="M13" s="2">
        <f>gy!M13</f>
        <v>24.17</v>
      </c>
      <c r="N13" s="2">
        <f>gy!N13</f>
        <v>19.71</v>
      </c>
      <c r="O13" s="2">
        <f>gy!O13</f>
        <v>28.92</v>
      </c>
      <c r="P13" s="2">
        <f>gy!P13</f>
        <v>23.46</v>
      </c>
      <c r="Q13" s="2">
        <f>gy!Q13</f>
        <v>5.85</v>
      </c>
      <c r="R13" s="2">
        <f>gy!R13</f>
        <v>159.1</v>
      </c>
      <c r="S13" s="2">
        <f>gy!S13</f>
        <v>5.09</v>
      </c>
      <c r="T13" s="2">
        <f>gy!T13</f>
        <v>16.611000000000001</v>
      </c>
      <c r="U13" s="2">
        <f>gy!U13</f>
        <v>36.813000000000002</v>
      </c>
      <c r="V13" s="2">
        <f>gy!V13</f>
        <v>6.7598000000000003</v>
      </c>
      <c r="W13" s="2">
        <f>gy!W13</f>
        <v>7.5792000000000002</v>
      </c>
      <c r="X13" s="2">
        <f>gy!X13</f>
        <v>11.333</v>
      </c>
      <c r="Y13" s="2">
        <f>gy!Y13</f>
        <v>15.395</v>
      </c>
      <c r="Z13" s="2">
        <f>gy!Z13</f>
        <v>14.231999999999999</v>
      </c>
    </row>
    <row r="14" spans="1:28" x14ac:dyDescent="0.2">
      <c r="A14" s="1">
        <v>1912</v>
      </c>
      <c r="B14" s="2">
        <f>gy!B14</f>
        <v>8.8560999999999996</v>
      </c>
      <c r="C14" s="2">
        <f>gy!C14</f>
        <v>6.6905000000000001</v>
      </c>
      <c r="D14" s="2">
        <f>gy!D14</f>
        <v>15.468</v>
      </c>
      <c r="E14" s="2">
        <f>gy!E14</f>
        <v>36.468000000000004</v>
      </c>
      <c r="F14" s="2">
        <f>gy!F14</f>
        <v>27.742999999999999</v>
      </c>
      <c r="G14" s="2">
        <f>gy!G14</f>
        <v>28.664999999999999</v>
      </c>
      <c r="H14" s="2">
        <f>gy!H14</f>
        <v>30.609000000000002</v>
      </c>
      <c r="I14" s="2">
        <f>gy!I14</f>
        <v>2.92</v>
      </c>
      <c r="J14" s="2">
        <f>gy!J14</f>
        <v>2.35</v>
      </c>
      <c r="K14" s="2">
        <f>gy!K14</f>
        <v>18.888999999999999</v>
      </c>
      <c r="L14" s="2">
        <f>gy!L14</f>
        <v>20.059999999999999</v>
      </c>
      <c r="M14" s="2">
        <f>gy!M14</f>
        <v>21.9</v>
      </c>
      <c r="N14" s="2">
        <f>gy!N14</f>
        <v>20.41</v>
      </c>
      <c r="O14" s="2">
        <f>gy!O14</f>
        <v>32.47</v>
      </c>
      <c r="P14" s="2">
        <f>gy!P14</f>
        <v>28.68</v>
      </c>
      <c r="Q14" s="2">
        <f>gy!Q14</f>
        <v>6.05</v>
      </c>
      <c r="R14" s="2">
        <f>gy!R14</f>
        <v>154.15</v>
      </c>
      <c r="S14" s="2">
        <f>gy!S14</f>
        <v>5.36</v>
      </c>
      <c r="T14" s="2">
        <f>gy!T14</f>
        <v>21.925000000000001</v>
      </c>
      <c r="U14" s="2">
        <f>gy!U14</f>
        <v>40.292999999999999</v>
      </c>
      <c r="V14" s="2">
        <f>gy!V14</f>
        <v>7.3704999999999998</v>
      </c>
      <c r="W14" s="2">
        <f>gy!W14</f>
        <v>8.6448999999999998</v>
      </c>
      <c r="X14" s="2">
        <f>gy!X14</f>
        <v>11.462</v>
      </c>
      <c r="Y14" s="2">
        <f>gy!Y14</f>
        <v>19.873000000000001</v>
      </c>
      <c r="Z14" s="2">
        <f>gy!Z14</f>
        <v>14.606999999999999</v>
      </c>
    </row>
    <row r="15" spans="1:28" x14ac:dyDescent="0.2">
      <c r="A15" s="1">
        <v>1913</v>
      </c>
      <c r="B15" s="2">
        <f>gy!B15</f>
        <v>7.1955999999999998</v>
      </c>
      <c r="C15" s="2">
        <f>gy!C15</f>
        <v>7.4398</v>
      </c>
      <c r="D15" s="2">
        <f>gy!D15</f>
        <v>15.657999999999999</v>
      </c>
      <c r="E15" s="2">
        <f>gy!E15</f>
        <v>28.552</v>
      </c>
      <c r="F15" s="2">
        <f>gy!F15</f>
        <v>22.646999999999998</v>
      </c>
      <c r="G15" s="2">
        <f>gy!G15</f>
        <v>25.99</v>
      </c>
      <c r="H15" s="2">
        <f>gy!H15</f>
        <v>22.869</v>
      </c>
      <c r="I15" s="2">
        <f>gy!I15</f>
        <v>2.88</v>
      </c>
      <c r="J15" s="2">
        <f>gy!J15</f>
        <v>2.3199999999999998</v>
      </c>
      <c r="K15" s="2">
        <f>gy!K15</f>
        <v>18.635000000000002</v>
      </c>
      <c r="L15" s="2">
        <f>gy!L15</f>
        <v>21.51</v>
      </c>
      <c r="M15" s="2">
        <f>gy!M15</f>
        <v>24.07</v>
      </c>
      <c r="N15" s="2">
        <f>gy!N15</f>
        <v>25.75</v>
      </c>
      <c r="O15" s="2">
        <f>gy!O15</f>
        <v>28.41</v>
      </c>
      <c r="P15" s="2">
        <f>gy!P15</f>
        <v>30.02</v>
      </c>
      <c r="Q15" s="2">
        <f>gy!Q15</f>
        <v>6.25</v>
      </c>
      <c r="R15" s="2">
        <f>gy!R15</f>
        <v>125.4</v>
      </c>
      <c r="S15" s="2">
        <f>gy!S15</f>
        <v>5.63</v>
      </c>
      <c r="T15" s="2">
        <f>gy!T15</f>
        <v>20.489000000000001</v>
      </c>
      <c r="U15" s="2">
        <f>gy!U15</f>
        <v>43.222999999999999</v>
      </c>
      <c r="V15" s="2">
        <f>gy!V15</f>
        <v>7.0747</v>
      </c>
      <c r="W15" s="2">
        <f>gy!W15</f>
        <v>8.4956999999999994</v>
      </c>
      <c r="X15" s="2">
        <f>gy!X15</f>
        <v>11.205</v>
      </c>
      <c r="Y15" s="2">
        <f>gy!Y15</f>
        <v>16.074000000000002</v>
      </c>
      <c r="Z15" s="2">
        <f>gy!Z15</f>
        <v>14.606999999999999</v>
      </c>
    </row>
    <row r="16" spans="1:28" x14ac:dyDescent="0.2">
      <c r="A16" s="1">
        <v>1914</v>
      </c>
      <c r="B16" s="2">
        <f>gy!B16</f>
        <v>6.3653000000000004</v>
      </c>
      <c r="C16" s="2">
        <f>gy!C16</f>
        <v>6.6368999999999998</v>
      </c>
      <c r="D16" s="2">
        <f>gy!D16</f>
        <v>15.657999999999999</v>
      </c>
      <c r="E16" s="2">
        <f>gy!E16</f>
        <v>26.907</v>
      </c>
      <c r="F16" s="2">
        <f>gy!F16</f>
        <v>28.309000000000001</v>
      </c>
      <c r="G16" s="2">
        <f>gy!G16</f>
        <v>29.472000000000001</v>
      </c>
      <c r="H16" s="2">
        <f>gy!H16</f>
        <v>30.960999999999999</v>
      </c>
      <c r="I16" s="2">
        <f>gy!I16</f>
        <v>2.82</v>
      </c>
      <c r="J16" s="2">
        <f>gy!J16</f>
        <v>2.27</v>
      </c>
      <c r="K16" s="2">
        <f>gy!K16</f>
        <v>18.965</v>
      </c>
      <c r="L16" s="2">
        <f>gy!L16</f>
        <v>23.55</v>
      </c>
      <c r="M16" s="2">
        <f>gy!M16</f>
        <v>20.86</v>
      </c>
      <c r="N16" s="2">
        <f>gy!N16</f>
        <v>26.66</v>
      </c>
      <c r="O16" s="2">
        <f>gy!O16</f>
        <v>29.93</v>
      </c>
      <c r="P16" s="2">
        <f>gy!P16</f>
        <v>33.49</v>
      </c>
      <c r="Q16" s="2">
        <f>gy!Q16</f>
        <v>6.38</v>
      </c>
      <c r="R16" s="2">
        <f>gy!R16</f>
        <v>94.04</v>
      </c>
      <c r="S16" s="2">
        <f>gy!S16</f>
        <v>5.84</v>
      </c>
      <c r="T16" s="2">
        <f>gy!T16</f>
        <v>18.248000000000001</v>
      </c>
      <c r="U16" s="2">
        <f>gy!U16</f>
        <v>34.066000000000003</v>
      </c>
      <c r="V16" s="2">
        <f>gy!V16</f>
        <v>5.4839000000000002</v>
      </c>
      <c r="W16" s="2">
        <f>gy!W16</f>
        <v>7.7881</v>
      </c>
      <c r="X16" s="2">
        <f>gy!X16</f>
        <v>9.8973999999999993</v>
      </c>
      <c r="Y16" s="2">
        <f>gy!Y16</f>
        <v>14.788</v>
      </c>
      <c r="Z16" s="2">
        <f>gy!Z16</f>
        <v>13.858000000000001</v>
      </c>
    </row>
    <row r="17" spans="1:26" x14ac:dyDescent="0.2">
      <c r="A17" s="1">
        <v>1915</v>
      </c>
      <c r="B17" s="2">
        <f>gy!B17</f>
        <v>5.3136999999999999</v>
      </c>
      <c r="C17" s="2">
        <f>gy!C17</f>
        <v>8.9384999999999994</v>
      </c>
      <c r="D17" s="2">
        <f>gy!D17</f>
        <v>15.151999999999999</v>
      </c>
      <c r="E17" s="2">
        <f>gy!E17</f>
        <v>27.253</v>
      </c>
      <c r="F17" s="2">
        <f>gy!F17</f>
        <v>35.953000000000003</v>
      </c>
      <c r="G17" s="2">
        <f>gy!G17</f>
        <v>30.916</v>
      </c>
      <c r="H17" s="2">
        <f>gy!H17</f>
        <v>38.819000000000003</v>
      </c>
      <c r="I17" s="2">
        <f>gy!I17</f>
        <v>6.03</v>
      </c>
      <c r="J17" s="2">
        <f>gy!J17</f>
        <v>5.21</v>
      </c>
      <c r="K17" s="2">
        <f>gy!K17</f>
        <v>18.504000000000001</v>
      </c>
      <c r="L17" s="2">
        <f>gy!L17</f>
        <v>24.71</v>
      </c>
      <c r="M17" s="2">
        <f>gy!M17</f>
        <v>19.73</v>
      </c>
      <c r="N17" s="2">
        <f>gy!N17</f>
        <v>20.03</v>
      </c>
      <c r="O17" s="2">
        <f>gy!O17</f>
        <v>36.020000000000003</v>
      </c>
      <c r="P17" s="2">
        <f>gy!P17</f>
        <v>39.92</v>
      </c>
      <c r="Q17" s="2">
        <f>gy!Q17</f>
        <v>6.68</v>
      </c>
      <c r="R17" s="2">
        <f>gy!R17</f>
        <v>95.26</v>
      </c>
      <c r="S17" s="2">
        <f>gy!S17</f>
        <v>8.23</v>
      </c>
      <c r="T17" s="2">
        <f>gy!T17</f>
        <v>23.186</v>
      </c>
      <c r="U17" s="2">
        <f>gy!U17</f>
        <v>62.454000000000001</v>
      </c>
      <c r="V17" s="2">
        <f>gy!V17</f>
        <v>6.1698000000000004</v>
      </c>
      <c r="W17" s="2">
        <f>gy!W17</f>
        <v>7.0591999999999997</v>
      </c>
      <c r="X17" s="2">
        <f>gy!X17</f>
        <v>11.974</v>
      </c>
      <c r="Y17" s="2">
        <f>gy!Y17</f>
        <v>38.139000000000003</v>
      </c>
      <c r="Z17" s="2">
        <f>gy!Z17</f>
        <v>14.231999999999999</v>
      </c>
    </row>
    <row r="18" spans="1:26" x14ac:dyDescent="0.2">
      <c r="A18" s="1">
        <v>1916</v>
      </c>
      <c r="B18" s="2">
        <f>gy!B18</f>
        <v>5.8672000000000004</v>
      </c>
      <c r="C18" s="2">
        <f>gy!C18</f>
        <v>7.6003999999999996</v>
      </c>
      <c r="D18" s="2">
        <f>gy!D18</f>
        <v>15.151999999999999</v>
      </c>
      <c r="E18" s="2">
        <f>gy!E18</f>
        <v>25.154</v>
      </c>
      <c r="F18" s="2">
        <f>gy!F18</f>
        <v>39.067</v>
      </c>
      <c r="G18" s="2">
        <f>gy!G18</f>
        <v>34.823</v>
      </c>
      <c r="H18" s="2">
        <f>gy!H18</f>
        <v>51.25</v>
      </c>
      <c r="I18" s="2">
        <f>gy!I18</f>
        <v>6.57</v>
      </c>
      <c r="J18" s="2">
        <f>gy!J18</f>
        <v>5.41</v>
      </c>
      <c r="K18" s="2">
        <f>gy!K18</f>
        <v>19.207000000000001</v>
      </c>
      <c r="L18" s="2">
        <f>gy!L18</f>
        <v>35.47</v>
      </c>
      <c r="M18" s="2">
        <f>gy!M18</f>
        <v>29.55</v>
      </c>
      <c r="N18" s="2">
        <f>gy!N18</f>
        <v>29.48</v>
      </c>
      <c r="O18" s="2">
        <f>gy!O18</f>
        <v>42.62</v>
      </c>
      <c r="P18" s="2">
        <f>gy!P18</f>
        <v>43.26</v>
      </c>
      <c r="Q18" s="2">
        <f>gy!Q18</f>
        <v>6.97</v>
      </c>
      <c r="R18" s="2">
        <f>gy!R18</f>
        <v>112.87</v>
      </c>
      <c r="S18" s="2">
        <f>gy!S18</f>
        <v>12.99</v>
      </c>
      <c r="T18" s="2">
        <f>gy!T18</f>
        <v>36.497</v>
      </c>
      <c r="U18" s="2">
        <f>gy!U18</f>
        <v>111.17</v>
      </c>
      <c r="V18" s="2">
        <f>gy!V18</f>
        <v>6.9516</v>
      </c>
      <c r="W18" s="2">
        <f>gy!W18</f>
        <v>9.3298000000000005</v>
      </c>
      <c r="X18" s="2">
        <f>gy!X18</f>
        <v>17.59</v>
      </c>
      <c r="Y18" s="2">
        <f>gy!Y18</f>
        <v>36.911999999999999</v>
      </c>
      <c r="Z18" s="2">
        <f>gy!Z18</f>
        <v>17.603000000000002</v>
      </c>
    </row>
    <row r="19" spans="1:26" x14ac:dyDescent="0.2">
      <c r="A19" s="1">
        <v>1917</v>
      </c>
      <c r="B19" s="2">
        <f>gy!B19</f>
        <v>5.6458000000000004</v>
      </c>
      <c r="C19" s="2">
        <f>gy!C19</f>
        <v>5.9946999999999999</v>
      </c>
      <c r="D19" s="2">
        <f>gy!D19</f>
        <v>19.318999999999999</v>
      </c>
      <c r="E19" s="2">
        <f>gy!E19</f>
        <v>21.707000000000001</v>
      </c>
      <c r="F19" s="2">
        <f>gy!F19</f>
        <v>62.28</v>
      </c>
      <c r="G19" s="2">
        <f>gy!G19</f>
        <v>70.495000000000005</v>
      </c>
      <c r="H19" s="2">
        <f>gy!H19</f>
        <v>54.182000000000002</v>
      </c>
      <c r="I19" s="2">
        <f>gy!I19</f>
        <v>6.54</v>
      </c>
      <c r="J19" s="2">
        <f>gy!J19</f>
        <v>5.97</v>
      </c>
      <c r="K19" s="2">
        <f>gy!K19</f>
        <v>22.065000000000001</v>
      </c>
      <c r="L19" s="2">
        <f>gy!L19</f>
        <v>52.03</v>
      </c>
      <c r="M19" s="2">
        <f>gy!M19</f>
        <v>46.16</v>
      </c>
      <c r="N19" s="2">
        <f>gy!N19</f>
        <v>37.46</v>
      </c>
      <c r="O19" s="2">
        <f>gy!O19</f>
        <v>79.66</v>
      </c>
      <c r="P19" s="2">
        <f>gy!P19</f>
        <v>51.43</v>
      </c>
      <c r="Q19" s="2">
        <f>gy!Q19</f>
        <v>9.68</v>
      </c>
      <c r="R19" s="2">
        <f>gy!R19</f>
        <v>109.67</v>
      </c>
      <c r="S19" s="2">
        <f>gy!S19</f>
        <v>18.36</v>
      </c>
      <c r="T19" s="2">
        <f>gy!T19</f>
        <v>36.47</v>
      </c>
      <c r="U19" s="2">
        <f>gy!U19</f>
        <v>93.772999999999996</v>
      </c>
      <c r="V19" s="2">
        <f>gy!V19</f>
        <v>9.8805999999999994</v>
      </c>
      <c r="W19" s="2">
        <f>gy!W19</f>
        <v>11.569000000000001</v>
      </c>
      <c r="X19" s="2">
        <f>gy!X19</f>
        <v>22.538</v>
      </c>
      <c r="Y19" s="2">
        <f>gy!Y19</f>
        <v>25.748000000000001</v>
      </c>
      <c r="Z19" s="2">
        <f>gy!Z19</f>
        <v>20.974</v>
      </c>
    </row>
    <row r="20" spans="1:26" x14ac:dyDescent="0.2">
      <c r="A20" s="1">
        <v>1918</v>
      </c>
      <c r="B20" s="2">
        <f>gy!B20</f>
        <v>7.0294999999999996</v>
      </c>
      <c r="C20" s="2">
        <f>gy!C20</f>
        <v>6.9046000000000003</v>
      </c>
      <c r="D20" s="2">
        <f>gy!D20</f>
        <v>22.602</v>
      </c>
      <c r="E20" s="2">
        <f>gy!E20</f>
        <v>24.719000000000001</v>
      </c>
      <c r="F20" s="2">
        <f>gy!F20</f>
        <v>61.713999999999999</v>
      </c>
      <c r="G20" s="2">
        <f>gy!G20</f>
        <v>68.456999999999994</v>
      </c>
      <c r="H20" s="2">
        <f>gy!H20</f>
        <v>49.725999999999999</v>
      </c>
      <c r="I20" s="2">
        <f>gy!I20</f>
        <v>8.7899999999999991</v>
      </c>
      <c r="J20" s="2">
        <f>gy!J20</f>
        <v>7.56</v>
      </c>
      <c r="K20" s="2">
        <f>gy!K20</f>
        <v>26.692</v>
      </c>
      <c r="L20" s="2">
        <f>gy!L20</f>
        <v>97.38</v>
      </c>
      <c r="M20" s="2">
        <f>gy!M20</f>
        <v>57.21</v>
      </c>
      <c r="N20" s="2">
        <f>gy!N20</f>
        <v>37.369999999999997</v>
      </c>
      <c r="O20" s="2">
        <f>gy!O20</f>
        <v>92.34</v>
      </c>
      <c r="P20" s="2">
        <f>gy!P20</f>
        <v>39.49</v>
      </c>
      <c r="Q20" s="2">
        <f>gy!Q20</f>
        <v>16.07</v>
      </c>
      <c r="R20" s="2">
        <f>gy!R20</f>
        <v>86.01</v>
      </c>
      <c r="S20" s="2">
        <f>gy!S20</f>
        <v>23.7</v>
      </c>
      <c r="T20" s="2">
        <f>gy!T20</f>
        <v>33.048999999999999</v>
      </c>
      <c r="U20" s="2">
        <f>gy!U20</f>
        <v>61.537999999999997</v>
      </c>
      <c r="V20" s="2">
        <f>gy!V20</f>
        <v>14.189</v>
      </c>
      <c r="W20" s="2">
        <f>gy!W20</f>
        <v>13.75</v>
      </c>
      <c r="X20" s="2">
        <f>gy!X20</f>
        <v>19</v>
      </c>
      <c r="Y20" s="2">
        <f>gy!Y20</f>
        <v>23.059000000000001</v>
      </c>
      <c r="Z20" s="2">
        <f>gy!Z20</f>
        <v>25.468</v>
      </c>
    </row>
    <row r="21" spans="1:26" x14ac:dyDescent="0.2">
      <c r="A21" s="1">
        <v>1919</v>
      </c>
      <c r="B21" s="2">
        <f>gy!B21</f>
        <v>13.727</v>
      </c>
      <c r="C21" s="2">
        <f>gy!C21</f>
        <v>9.9553999999999991</v>
      </c>
      <c r="D21" s="2">
        <f>gy!D21</f>
        <v>21.693000000000001</v>
      </c>
      <c r="E21" s="2">
        <f>gy!E21</f>
        <v>26.553000000000001</v>
      </c>
      <c r="F21" s="2">
        <f>gy!F21</f>
        <v>61.713999999999999</v>
      </c>
      <c r="G21" s="2">
        <f>gy!G21</f>
        <v>67.691999999999993</v>
      </c>
      <c r="H21" s="2">
        <f>gy!H21</f>
        <v>59.343000000000004</v>
      </c>
      <c r="I21" s="2">
        <f>gy!I21</f>
        <v>10.9</v>
      </c>
      <c r="J21" s="2">
        <f>gy!J21</f>
        <v>9.07</v>
      </c>
      <c r="K21" s="2">
        <f>gy!K21</f>
        <v>24.091999999999999</v>
      </c>
      <c r="L21" s="2">
        <f>gy!L21</f>
        <v>52.33</v>
      </c>
      <c r="M21" s="2">
        <f>gy!M21</f>
        <v>63.53</v>
      </c>
      <c r="N21" s="2">
        <f>gy!N21</f>
        <v>44.24</v>
      </c>
      <c r="O21" s="2">
        <f>gy!O21</f>
        <v>90.31</v>
      </c>
      <c r="P21" s="2">
        <f>gy!P21</f>
        <v>68.760000000000005</v>
      </c>
      <c r="Q21" s="2">
        <f>gy!Q21</f>
        <v>17.920000000000002</v>
      </c>
      <c r="R21" s="2">
        <f>gy!R21</f>
        <v>77.05</v>
      </c>
      <c r="S21" s="2">
        <f>gy!S21</f>
        <v>18.89</v>
      </c>
      <c r="T21" s="2">
        <f>gy!T21</f>
        <v>25.077999999999999</v>
      </c>
      <c r="U21" s="2">
        <f>gy!U21</f>
        <v>58.790999999999997</v>
      </c>
      <c r="V21" s="2">
        <f>gy!V21</f>
        <v>10.125</v>
      </c>
      <c r="W21" s="2">
        <f>gy!W21</f>
        <v>15.789</v>
      </c>
      <c r="X21" s="2">
        <f>gy!X21</f>
        <v>14.769</v>
      </c>
      <c r="Y21" s="2">
        <f>gy!Y21</f>
        <v>20.428999999999998</v>
      </c>
      <c r="Z21" s="2">
        <f>gy!Z21</f>
        <v>26.966000000000001</v>
      </c>
    </row>
    <row r="22" spans="1:26" x14ac:dyDescent="0.2">
      <c r="A22" s="1">
        <v>1920</v>
      </c>
      <c r="B22" s="2">
        <f>gy!B22</f>
        <v>10.571999999999999</v>
      </c>
      <c r="C22" s="2">
        <f>gy!C22</f>
        <v>7.2792000000000003</v>
      </c>
      <c r="D22" s="2">
        <f>gy!D22</f>
        <v>17.381</v>
      </c>
      <c r="E22" s="2">
        <f>gy!E22</f>
        <v>31.241</v>
      </c>
      <c r="F22" s="2">
        <f>gy!F22</f>
        <v>65.959999999999994</v>
      </c>
      <c r="G22" s="2">
        <f>gy!G22</f>
        <v>60.344999999999999</v>
      </c>
      <c r="H22" s="2">
        <f>gy!H22</f>
        <v>140.15</v>
      </c>
      <c r="I22" s="2">
        <f>gy!I22</f>
        <v>7.05</v>
      </c>
      <c r="J22" s="2">
        <f>gy!J22</f>
        <v>7.02</v>
      </c>
      <c r="K22" s="2">
        <f>gy!K22</f>
        <v>27.067</v>
      </c>
      <c r="L22" s="2">
        <f>gy!L22</f>
        <v>36.630000000000003</v>
      </c>
      <c r="M22" s="2">
        <f>gy!M22</f>
        <v>50.03</v>
      </c>
      <c r="N22" s="2">
        <f>gy!N22</f>
        <v>32.76</v>
      </c>
      <c r="O22" s="2">
        <f>gy!O22</f>
        <v>81.180000000000007</v>
      </c>
      <c r="P22" s="2">
        <f>gy!P22</f>
        <v>50.81</v>
      </c>
      <c r="Q22" s="2">
        <f>gy!Q22</f>
        <v>27.64</v>
      </c>
      <c r="R22" s="2">
        <f>gy!R22</f>
        <v>82.08</v>
      </c>
      <c r="S22" s="2">
        <f>gy!S22</f>
        <v>17.61</v>
      </c>
      <c r="T22" s="2">
        <f>gy!T22</f>
        <v>23.428000000000001</v>
      </c>
      <c r="U22" s="2">
        <f>gy!U22</f>
        <v>56.043999999999997</v>
      </c>
      <c r="V22" s="2">
        <f>gy!V22</f>
        <v>7.7173999999999996</v>
      </c>
      <c r="W22" s="2">
        <f>gy!W22</f>
        <v>14.337</v>
      </c>
      <c r="X22" s="2">
        <f>gy!X22</f>
        <v>20.41</v>
      </c>
      <c r="Y22" s="2">
        <f>gy!Y22</f>
        <v>22.416</v>
      </c>
      <c r="Z22" s="2">
        <f>gy!Z22</f>
        <v>28.838999999999999</v>
      </c>
    </row>
    <row r="23" spans="1:26" x14ac:dyDescent="0.2">
      <c r="A23" s="1">
        <v>1921</v>
      </c>
      <c r="B23" s="2">
        <f>gy!B23</f>
        <v>5.7565</v>
      </c>
      <c r="C23" s="2">
        <f>gy!C23</f>
        <v>4.1748000000000003</v>
      </c>
      <c r="D23" s="2">
        <f>gy!D23</f>
        <v>15.092000000000001</v>
      </c>
      <c r="E23" s="2">
        <f>gy!E23</f>
        <v>35.767000000000003</v>
      </c>
      <c r="F23" s="2">
        <f>gy!F23</f>
        <v>41.331000000000003</v>
      </c>
      <c r="G23" s="2">
        <f>gy!G23</f>
        <v>23.994</v>
      </c>
      <c r="H23" s="2">
        <f>gy!H23</f>
        <v>36.356000000000002</v>
      </c>
      <c r="I23" s="2">
        <f>gy!I23</f>
        <v>5.44</v>
      </c>
      <c r="J23" s="2">
        <f>gy!J23</f>
        <v>5.31</v>
      </c>
      <c r="K23" s="2">
        <f>gy!K23</f>
        <v>24.923999999999999</v>
      </c>
      <c r="L23" s="2">
        <f>gy!L23</f>
        <v>20.350000000000001</v>
      </c>
      <c r="M23" s="2">
        <f>gy!M23</f>
        <v>32.85</v>
      </c>
      <c r="N23" s="2">
        <f>gy!N23</f>
        <v>21.2</v>
      </c>
      <c r="O23" s="2">
        <f>gy!O23</f>
        <v>43.13</v>
      </c>
      <c r="P23" s="2">
        <f>gy!P23</f>
        <v>19.760000000000002</v>
      </c>
      <c r="Q23" s="2">
        <f>gy!Q23</f>
        <v>21.02</v>
      </c>
      <c r="R23" s="2">
        <f>gy!R23</f>
        <v>31.36</v>
      </c>
      <c r="S23" s="2">
        <f>gy!S23</f>
        <v>11.03</v>
      </c>
      <c r="T23" s="2">
        <f>gy!T23</f>
        <v>16.773</v>
      </c>
      <c r="U23" s="2">
        <f>gy!U23</f>
        <v>38.828000000000003</v>
      </c>
      <c r="V23" s="2">
        <f>gy!V23</f>
        <v>4.7835999999999999</v>
      </c>
      <c r="W23" s="2">
        <f>gy!W23</f>
        <v>8.9021000000000008</v>
      </c>
      <c r="X23" s="2">
        <f>gy!X23</f>
        <v>11.641</v>
      </c>
      <c r="Y23" s="2">
        <f>gy!Y23</f>
        <v>13.619</v>
      </c>
      <c r="Z23" s="2">
        <f>gy!Z23</f>
        <v>24.344999999999999</v>
      </c>
    </row>
    <row r="24" spans="1:26" x14ac:dyDescent="0.2">
      <c r="A24" s="1">
        <v>1922</v>
      </c>
      <c r="B24" s="2">
        <f>gy!B24</f>
        <v>7.9150999999999998</v>
      </c>
      <c r="C24" s="2">
        <f>gy!C24</f>
        <v>4.9241999999999999</v>
      </c>
      <c r="D24" s="2">
        <f>gy!D24</f>
        <v>21.149000000000001</v>
      </c>
      <c r="E24" s="2">
        <f>gy!E24</f>
        <v>39.56</v>
      </c>
      <c r="F24" s="2">
        <f>gy!F24</f>
        <v>34.536999999999999</v>
      </c>
      <c r="G24" s="2">
        <f>gy!G24</f>
        <v>26.286999999999999</v>
      </c>
      <c r="H24" s="2">
        <f>gy!H24</f>
        <v>32.838000000000001</v>
      </c>
      <c r="I24" s="2">
        <f>gy!I24</f>
        <v>3.23</v>
      </c>
      <c r="J24" s="2">
        <f>gy!J24</f>
        <v>2.8</v>
      </c>
      <c r="K24" s="2">
        <f>gy!K24</f>
        <v>23.672999999999998</v>
      </c>
      <c r="L24" s="2">
        <f>gy!L24</f>
        <v>21.51</v>
      </c>
      <c r="M24" s="2">
        <f>gy!M24</f>
        <v>41.44</v>
      </c>
      <c r="N24" s="2">
        <f>gy!N24</f>
        <v>27.22</v>
      </c>
      <c r="O24" s="2">
        <f>gy!O24</f>
        <v>63.42</v>
      </c>
      <c r="P24" s="2">
        <f>gy!P24</f>
        <v>26.35</v>
      </c>
      <c r="Q24" s="2">
        <f>gy!Q24</f>
        <v>17.88</v>
      </c>
      <c r="R24" s="2">
        <f>gy!R24</f>
        <v>33.26</v>
      </c>
      <c r="S24" s="2">
        <f>gy!S24</f>
        <v>9.5500000000000007</v>
      </c>
      <c r="T24" s="2">
        <f>gy!T24</f>
        <v>17.952999999999999</v>
      </c>
      <c r="U24" s="2">
        <f>gy!U24</f>
        <v>34.249000000000002</v>
      </c>
      <c r="V24" s="2">
        <f>gy!V24</f>
        <v>5.2041000000000004</v>
      </c>
      <c r="W24" s="2">
        <f>gy!W24</f>
        <v>9.5954999999999995</v>
      </c>
      <c r="X24" s="2">
        <f>gy!X24</f>
        <v>14.692</v>
      </c>
      <c r="Y24" s="2">
        <f>gy!Y24</f>
        <v>16.716999999999999</v>
      </c>
      <c r="Z24" s="2">
        <f>gy!Z24</f>
        <v>21.722999999999999</v>
      </c>
    </row>
    <row r="25" spans="1:26" x14ac:dyDescent="0.2">
      <c r="A25" s="1">
        <v>1923</v>
      </c>
      <c r="B25" s="2">
        <f>gy!B25</f>
        <v>8.1919000000000004</v>
      </c>
      <c r="C25" s="2">
        <f>gy!C25</f>
        <v>4.0678000000000001</v>
      </c>
      <c r="D25" s="2">
        <f>gy!D25</f>
        <v>27.052</v>
      </c>
      <c r="E25" s="2">
        <f>gy!E25</f>
        <v>37.558999999999997</v>
      </c>
      <c r="F25" s="2">
        <f>gy!F25</f>
        <v>30.007999999999999</v>
      </c>
      <c r="G25" s="2">
        <f>gy!G25</f>
        <v>34.738</v>
      </c>
      <c r="H25" s="2">
        <f>gy!H25</f>
        <v>58.991</v>
      </c>
      <c r="I25" s="2">
        <f>gy!I25</f>
        <v>3.5</v>
      </c>
      <c r="J25" s="2">
        <f>gy!J25</f>
        <v>4.41</v>
      </c>
      <c r="K25" s="2">
        <f>gy!K25</f>
        <v>25.036999999999999</v>
      </c>
      <c r="L25" s="2">
        <f>gy!L25</f>
        <v>22.09</v>
      </c>
      <c r="M25" s="2">
        <f>gy!M25</f>
        <v>52.77</v>
      </c>
      <c r="N25" s="2">
        <f>gy!N25</f>
        <v>23.73</v>
      </c>
      <c r="O25" s="2">
        <f>gy!O25</f>
        <v>71.540000000000006</v>
      </c>
      <c r="P25" s="2">
        <f>gy!P25</f>
        <v>22.49</v>
      </c>
      <c r="Q25" s="2">
        <f>gy!Q25</f>
        <v>16.89</v>
      </c>
      <c r="R25" s="2">
        <f>gy!R25</f>
        <v>56.68</v>
      </c>
      <c r="S25" s="2">
        <f>gy!S25</f>
        <v>11.01</v>
      </c>
      <c r="T25" s="2">
        <f>gy!T25</f>
        <v>19.349</v>
      </c>
      <c r="U25" s="2">
        <f>gy!U25</f>
        <v>46.52</v>
      </c>
      <c r="V25" s="2">
        <f>gy!V25</f>
        <v>6.8205</v>
      </c>
      <c r="W25" s="2">
        <f>gy!W25</f>
        <v>9.2174999999999994</v>
      </c>
      <c r="X25" s="2">
        <f>gy!X25</f>
        <v>18.640999999999998</v>
      </c>
      <c r="Y25" s="2">
        <f>gy!Y25</f>
        <v>19.318000000000001</v>
      </c>
      <c r="Z25" s="2">
        <f>gy!Z25</f>
        <v>21.722999999999999</v>
      </c>
    </row>
    <row r="26" spans="1:26" x14ac:dyDescent="0.2">
      <c r="A26" s="1">
        <v>1924</v>
      </c>
      <c r="B26" s="2">
        <f>gy!B26</f>
        <v>11.79</v>
      </c>
      <c r="C26" s="2">
        <f>gy!C26</f>
        <v>4.0678000000000001</v>
      </c>
      <c r="D26" s="2">
        <f>gy!D26</f>
        <v>27.655999999999999</v>
      </c>
      <c r="E26" s="2">
        <f>gy!E26</f>
        <v>40.847000000000001</v>
      </c>
      <c r="F26" s="2">
        <f>gy!F26</f>
        <v>35.668999999999997</v>
      </c>
      <c r="G26" s="2">
        <f>gy!G26</f>
        <v>40.725999999999999</v>
      </c>
      <c r="H26" s="2">
        <f>gy!H26</f>
        <v>44.8</v>
      </c>
      <c r="I26" s="2">
        <f>gy!I26</f>
        <v>3.51</v>
      </c>
      <c r="J26" s="2">
        <f>gy!J26</f>
        <v>5.53</v>
      </c>
      <c r="K26" s="2">
        <f>gy!K26</f>
        <v>25.974</v>
      </c>
      <c r="L26" s="2">
        <f>gy!L26</f>
        <v>23.84</v>
      </c>
      <c r="M26" s="2">
        <f>gy!M26</f>
        <v>51.26</v>
      </c>
      <c r="N26" s="2">
        <f>gy!N26</f>
        <v>28.03</v>
      </c>
      <c r="O26" s="2">
        <f>gy!O26</f>
        <v>71.540000000000006</v>
      </c>
      <c r="P26" s="2">
        <f>gy!P26</f>
        <v>21.36</v>
      </c>
      <c r="Q26" s="2">
        <f>gy!Q26</f>
        <v>15.73</v>
      </c>
      <c r="R26" s="2">
        <f>gy!R26</f>
        <v>49.96</v>
      </c>
      <c r="S26" s="2">
        <f>gy!S26</f>
        <v>9.89</v>
      </c>
      <c r="T26" s="2">
        <f>gy!T26</f>
        <v>17.47</v>
      </c>
      <c r="U26" s="2">
        <f>gy!U26</f>
        <v>49.451000000000001</v>
      </c>
      <c r="V26" s="2">
        <f>gy!V26</f>
        <v>8.0228000000000002</v>
      </c>
      <c r="W26" s="2">
        <f>gy!W26</f>
        <v>9.4888999999999992</v>
      </c>
      <c r="X26" s="2">
        <f>gy!X26</f>
        <v>20.768999999999998</v>
      </c>
      <c r="Y26" s="2">
        <f>gy!Y26</f>
        <v>18.529</v>
      </c>
      <c r="Z26" s="2">
        <f>gy!Z26</f>
        <v>21.722999999999999</v>
      </c>
    </row>
    <row r="27" spans="1:26" x14ac:dyDescent="0.2">
      <c r="A27" s="1">
        <v>1925</v>
      </c>
      <c r="B27" s="2">
        <f>gy!B27</f>
        <v>13.616</v>
      </c>
      <c r="C27" s="2">
        <f>gy!C27</f>
        <v>5.0848000000000004</v>
      </c>
      <c r="D27" s="2">
        <f>gy!D27</f>
        <v>27.486000000000001</v>
      </c>
      <c r="E27" s="2">
        <f>gy!E27</f>
        <v>41.17</v>
      </c>
      <c r="F27" s="2">
        <f>gy!F27</f>
        <v>46.427</v>
      </c>
      <c r="G27" s="2">
        <f>gy!G27</f>
        <v>43.783000000000001</v>
      </c>
      <c r="H27" s="2">
        <f>gy!H27</f>
        <v>26.27</v>
      </c>
      <c r="I27" s="2">
        <f>gy!I27</f>
        <v>4.43</v>
      </c>
      <c r="J27" s="2">
        <f>gy!J27</f>
        <v>6.48</v>
      </c>
      <c r="K27" s="2">
        <f>gy!K27</f>
        <v>29.838999999999999</v>
      </c>
      <c r="L27" s="2">
        <f>gy!L27</f>
        <v>27.03</v>
      </c>
      <c r="M27" s="2">
        <f>gy!M27</f>
        <v>41.44</v>
      </c>
      <c r="N27" s="2">
        <f>gy!N27</f>
        <v>47.89</v>
      </c>
      <c r="O27" s="2">
        <f>gy!O27</f>
        <v>70.52</v>
      </c>
      <c r="P27" s="2">
        <f>gy!P27</f>
        <v>25.41</v>
      </c>
      <c r="Q27" s="2">
        <f>gy!Q27</f>
        <v>17.25</v>
      </c>
      <c r="R27" s="2">
        <f>gy!R27</f>
        <v>138.97999999999999</v>
      </c>
      <c r="S27" s="2">
        <f>gy!S27</f>
        <v>10.89</v>
      </c>
      <c r="T27" s="2">
        <f>gy!T27</f>
        <v>18.838999999999999</v>
      </c>
      <c r="U27" s="2">
        <f>gy!U27</f>
        <v>49.817</v>
      </c>
      <c r="V27" s="2">
        <f>gy!V27</f>
        <v>9.2554999999999996</v>
      </c>
      <c r="W27" s="2">
        <f>gy!W27</f>
        <v>9.8142999999999994</v>
      </c>
      <c r="X27" s="2">
        <f>gy!X27</f>
        <v>23.128</v>
      </c>
      <c r="Y27" s="2">
        <f>gy!Y27</f>
        <v>22.27</v>
      </c>
      <c r="Z27" s="2">
        <f>gy!Z27</f>
        <v>22.097000000000001</v>
      </c>
    </row>
    <row r="28" spans="1:26" x14ac:dyDescent="0.2">
      <c r="A28" s="1">
        <v>1926</v>
      </c>
      <c r="B28" s="2">
        <f>gy!B28</f>
        <v>12.343</v>
      </c>
      <c r="C28" s="2">
        <f>gy!C28</f>
        <v>6.1551999999999998</v>
      </c>
      <c r="D28" s="2">
        <f>gy!D28</f>
        <v>29.65</v>
      </c>
      <c r="E28" s="2">
        <f>gy!E28</f>
        <v>44.268999999999998</v>
      </c>
      <c r="F28" s="2">
        <f>gy!F28</f>
        <v>42.463999999999999</v>
      </c>
      <c r="G28" s="2">
        <f>gy!G28</f>
        <v>31.765000000000001</v>
      </c>
      <c r="H28" s="2">
        <f>gy!H28</f>
        <v>26.036000000000001</v>
      </c>
      <c r="I28" s="2">
        <f>gy!I28</f>
        <v>4.22</v>
      </c>
      <c r="J28" s="2">
        <f>gy!J28</f>
        <v>4.29</v>
      </c>
      <c r="K28" s="2">
        <f>gy!K28</f>
        <v>31.405999999999999</v>
      </c>
      <c r="L28" s="2">
        <f>gy!L28</f>
        <v>25</v>
      </c>
      <c r="M28" s="2">
        <f>gy!M28</f>
        <v>32.19</v>
      </c>
      <c r="N28" s="2">
        <f>gy!N28</f>
        <v>42.56</v>
      </c>
      <c r="O28" s="2">
        <f>gy!O28</f>
        <v>58.85</v>
      </c>
      <c r="P28" s="2">
        <f>gy!P28</f>
        <v>22.73</v>
      </c>
      <c r="Q28" s="2">
        <f>gy!Q28</f>
        <v>15.1</v>
      </c>
      <c r="R28" s="2">
        <f>gy!R28</f>
        <v>94.67</v>
      </c>
      <c r="S28" s="2">
        <f>gy!S28</f>
        <v>9.5399999999999991</v>
      </c>
      <c r="T28" s="2">
        <f>gy!T28</f>
        <v>18.516999999999999</v>
      </c>
      <c r="U28" s="2">
        <f>gy!U28</f>
        <v>49.451000000000001</v>
      </c>
      <c r="V28" s="2">
        <f>gy!V28</f>
        <v>10.436999999999999</v>
      </c>
      <c r="W28" s="2">
        <f>gy!W28</f>
        <v>8.8254000000000001</v>
      </c>
      <c r="X28" s="2">
        <f>gy!X28</f>
        <v>21.59</v>
      </c>
      <c r="Y28" s="2">
        <f>gy!Y28</f>
        <v>21.451000000000001</v>
      </c>
      <c r="Z28" s="2">
        <f>gy!Z28</f>
        <v>20.974</v>
      </c>
    </row>
    <row r="29" spans="1:26" x14ac:dyDescent="0.2">
      <c r="A29" s="1">
        <v>1927</v>
      </c>
      <c r="B29" s="2">
        <f>gy!B29</f>
        <v>10.351000000000001</v>
      </c>
      <c r="C29" s="2">
        <f>gy!C29</f>
        <v>8.4566999999999997</v>
      </c>
      <c r="D29" s="2">
        <f>gy!D29</f>
        <v>29.206</v>
      </c>
      <c r="E29" s="2">
        <f>gy!E29</f>
        <v>41.005000000000003</v>
      </c>
      <c r="F29" s="2">
        <f>gy!F29</f>
        <v>41.896999999999998</v>
      </c>
      <c r="G29" s="2">
        <f>gy!G29</f>
        <v>36.649000000000001</v>
      </c>
      <c r="H29" s="2">
        <f>gy!H29</f>
        <v>30.960999999999999</v>
      </c>
      <c r="I29" s="2">
        <f>gy!I29</f>
        <v>3.81</v>
      </c>
      <c r="J29" s="2">
        <f>gy!J29</f>
        <v>4.49</v>
      </c>
      <c r="K29" s="2">
        <f>gy!K29</f>
        <v>31.318999999999999</v>
      </c>
      <c r="L29" s="2">
        <f>gy!L29</f>
        <v>23.26</v>
      </c>
      <c r="M29" s="2">
        <f>gy!M29</f>
        <v>32.19</v>
      </c>
      <c r="N29" s="2">
        <f>gy!N29</f>
        <v>31.82</v>
      </c>
      <c r="O29" s="2">
        <f>gy!O29</f>
        <v>55.81</v>
      </c>
      <c r="P29" s="2">
        <f>gy!P29</f>
        <v>32.520000000000003</v>
      </c>
      <c r="Q29" s="2">
        <f>gy!Q29</f>
        <v>14.5</v>
      </c>
      <c r="R29" s="2">
        <f>gy!R29</f>
        <v>72.52</v>
      </c>
      <c r="S29" s="2">
        <f>gy!S29</f>
        <v>9.58</v>
      </c>
      <c r="T29" s="2">
        <f>gy!T29</f>
        <v>17.335999999999999</v>
      </c>
      <c r="U29" s="2">
        <f>gy!U29</f>
        <v>46.52</v>
      </c>
      <c r="V29" s="2">
        <f>gy!V29</f>
        <v>10.288</v>
      </c>
      <c r="W29" s="2">
        <f>gy!W29</f>
        <v>8.0098000000000003</v>
      </c>
      <c r="X29" s="2">
        <f>gy!X29</f>
        <v>17.332999999999998</v>
      </c>
      <c r="Y29" s="2">
        <f>gy!Y29</f>
        <v>18.236999999999998</v>
      </c>
      <c r="Z29" s="2">
        <f>gy!Z29</f>
        <v>19.850000000000001</v>
      </c>
    </row>
    <row r="30" spans="1:26" x14ac:dyDescent="0.2">
      <c r="A30" s="1">
        <v>1928</v>
      </c>
      <c r="B30" s="2">
        <f>gy!B30</f>
        <v>12.840999999999999</v>
      </c>
      <c r="C30" s="2">
        <f>gy!C30</f>
        <v>6.851</v>
      </c>
      <c r="D30" s="2">
        <f>gy!D30</f>
        <v>25.698</v>
      </c>
      <c r="E30" s="2">
        <f>gy!E30</f>
        <v>37.097999999999999</v>
      </c>
      <c r="F30" s="2">
        <f>gy!F30</f>
        <v>38.216999999999999</v>
      </c>
      <c r="G30" s="2">
        <f>gy!G30</f>
        <v>41.448</v>
      </c>
      <c r="H30" s="2">
        <f>gy!H30</f>
        <v>25.567</v>
      </c>
      <c r="I30" s="2">
        <f>gy!I30</f>
        <v>4.7</v>
      </c>
      <c r="J30" s="2">
        <f>gy!J30</f>
        <v>5.51</v>
      </c>
      <c r="K30" s="2">
        <f>gy!K30</f>
        <v>30.675999999999998</v>
      </c>
      <c r="L30" s="2">
        <f>gy!L30</f>
        <v>23.55</v>
      </c>
      <c r="M30" s="2">
        <f>gy!M30</f>
        <v>36.25</v>
      </c>
      <c r="N30" s="2">
        <f>gy!N30</f>
        <v>32.82</v>
      </c>
      <c r="O30" s="2">
        <f>gy!O30</f>
        <v>58.85</v>
      </c>
      <c r="P30" s="2">
        <f>gy!P30</f>
        <v>39.33</v>
      </c>
      <c r="Q30" s="2">
        <f>gy!Q30</f>
        <v>14.14</v>
      </c>
      <c r="R30" s="2">
        <f>gy!R30</f>
        <v>42.82</v>
      </c>
      <c r="S30" s="2">
        <f>gy!S30</f>
        <v>9.93</v>
      </c>
      <c r="T30" s="2">
        <f>gy!T30</f>
        <v>19.350000000000001</v>
      </c>
      <c r="U30" s="2">
        <f>gy!U30</f>
        <v>43.773000000000003</v>
      </c>
      <c r="V30" s="2">
        <f>gy!V30</f>
        <v>8.0627999999999993</v>
      </c>
      <c r="W30" s="2">
        <f>gy!W30</f>
        <v>9.2668999999999997</v>
      </c>
      <c r="X30" s="2">
        <f>gy!X30</f>
        <v>16.154</v>
      </c>
      <c r="Y30" s="2">
        <f>gy!Y30</f>
        <v>17.623000000000001</v>
      </c>
      <c r="Z30" s="2">
        <f>gy!Z30</f>
        <v>19.850000000000001</v>
      </c>
    </row>
    <row r="31" spans="1:26" x14ac:dyDescent="0.2">
      <c r="A31" s="1">
        <v>1929</v>
      </c>
      <c r="B31" s="2">
        <f>gy!B31</f>
        <v>12.231999999999999</v>
      </c>
      <c r="C31" s="2">
        <f>gy!C31</f>
        <v>5.5664999999999996</v>
      </c>
      <c r="D31" s="2">
        <f>gy!D31</f>
        <v>25.033999999999999</v>
      </c>
      <c r="E31" s="2">
        <f>gy!E31</f>
        <v>37.027000000000001</v>
      </c>
      <c r="F31" s="2">
        <f>gy!F31</f>
        <v>37.933999999999997</v>
      </c>
      <c r="G31" s="2">
        <f>gy!G31</f>
        <v>39.622</v>
      </c>
      <c r="H31" s="2">
        <f>gy!H31</f>
        <v>20.172000000000001</v>
      </c>
      <c r="I31" s="2">
        <f>gy!I31</f>
        <v>4.9800000000000004</v>
      </c>
      <c r="J31" s="2">
        <f>gy!J31</f>
        <v>5.0599999999999996</v>
      </c>
      <c r="K31" s="2">
        <f>gy!K31</f>
        <v>30.858000000000001</v>
      </c>
      <c r="L31" s="2">
        <f>gy!L31</f>
        <v>23.84</v>
      </c>
      <c r="M31" s="2">
        <f>gy!M31</f>
        <v>32.57</v>
      </c>
      <c r="N31" s="2">
        <f>gy!N31</f>
        <v>31.01</v>
      </c>
      <c r="O31" s="2">
        <f>gy!O31</f>
        <v>49.72</v>
      </c>
      <c r="P31" s="2">
        <f>gy!P31</f>
        <v>27.2</v>
      </c>
      <c r="Q31" s="2">
        <f>gy!Q31</f>
        <v>13.89</v>
      </c>
      <c r="R31" s="2">
        <f>gy!R31</f>
        <v>39.28</v>
      </c>
      <c r="S31" s="2">
        <f>gy!S31</f>
        <v>9.6</v>
      </c>
      <c r="T31" s="2">
        <f>gy!T31</f>
        <v>24.3</v>
      </c>
      <c r="U31" s="2">
        <f>gy!U31</f>
        <v>43.773000000000003</v>
      </c>
      <c r="V31" s="2">
        <f>gy!V31</f>
        <v>7.2202000000000002</v>
      </c>
      <c r="W31" s="2">
        <f>gy!W31</f>
        <v>7.5294999999999996</v>
      </c>
      <c r="X31" s="2">
        <f>gy!X31</f>
        <v>17.513000000000002</v>
      </c>
      <c r="Y31" s="2">
        <f>gy!Y31</f>
        <v>19.026</v>
      </c>
      <c r="Z31" s="2">
        <f>gy!Z31</f>
        <v>19.100999999999999</v>
      </c>
    </row>
    <row r="32" spans="1:26" x14ac:dyDescent="0.2">
      <c r="A32" s="1">
        <v>1930</v>
      </c>
      <c r="B32" s="2">
        <f>gy!B32</f>
        <v>7.1402000000000001</v>
      </c>
      <c r="C32" s="2">
        <f>gy!C32</f>
        <v>4.3888999999999996</v>
      </c>
      <c r="D32" s="2">
        <f>gy!D32</f>
        <v>23.37</v>
      </c>
      <c r="E32" s="2">
        <f>gy!E32</f>
        <v>29.170999999999999</v>
      </c>
      <c r="F32" s="2">
        <f>gy!F32</f>
        <v>26.893999999999998</v>
      </c>
      <c r="G32" s="2">
        <f>gy!G32</f>
        <v>34.823</v>
      </c>
      <c r="H32" s="2">
        <f>gy!H32</f>
        <v>14.425000000000001</v>
      </c>
      <c r="I32" s="2">
        <f>gy!I32</f>
        <v>4.5</v>
      </c>
      <c r="J32" s="2">
        <f>gy!J32</f>
        <v>4.53</v>
      </c>
      <c r="K32" s="2">
        <f>gy!K32</f>
        <v>30.925999999999998</v>
      </c>
      <c r="L32" s="2">
        <f>gy!L32</f>
        <v>18.899999999999999</v>
      </c>
      <c r="M32" s="2">
        <f>gy!M32</f>
        <v>23.98</v>
      </c>
      <c r="N32" s="2">
        <f>gy!N32</f>
        <v>19.399999999999999</v>
      </c>
      <c r="O32" s="2">
        <f>gy!O32</f>
        <v>38.56</v>
      </c>
      <c r="P32" s="2">
        <f>gy!P32</f>
        <v>40.32</v>
      </c>
      <c r="Q32" s="2">
        <f>gy!Q32</f>
        <v>13.45</v>
      </c>
      <c r="R32" s="2">
        <f>gy!R32</f>
        <v>19.64</v>
      </c>
      <c r="S32" s="2">
        <f>gy!S32</f>
        <v>9.1199999999999992</v>
      </c>
      <c r="T32" s="2">
        <f>gy!T32</f>
        <v>17.417000000000002</v>
      </c>
      <c r="U32" s="2">
        <f>gy!U32</f>
        <v>43.59</v>
      </c>
      <c r="V32" s="2">
        <f>gy!V32</f>
        <v>5.0666000000000002</v>
      </c>
      <c r="W32" s="2">
        <f>gy!W32</f>
        <v>5.4207999999999998</v>
      </c>
      <c r="X32" s="2">
        <f>gy!X32</f>
        <v>14.154</v>
      </c>
      <c r="Y32" s="2">
        <f>gy!Y32</f>
        <v>13.327</v>
      </c>
      <c r="Z32" s="2">
        <f>gy!Z32</f>
        <v>18.727</v>
      </c>
    </row>
    <row r="33" spans="1:26" x14ac:dyDescent="0.2">
      <c r="A33" s="1">
        <v>1931</v>
      </c>
      <c r="B33" s="2">
        <f>gy!B33</f>
        <v>4.8708</v>
      </c>
      <c r="C33" s="2">
        <f>gy!C33</f>
        <v>2.7831999999999999</v>
      </c>
      <c r="D33" s="2">
        <f>gy!D33</f>
        <v>17.495999999999999</v>
      </c>
      <c r="E33" s="2">
        <f>gy!E33</f>
        <v>16.366</v>
      </c>
      <c r="F33" s="2">
        <f>gy!F33</f>
        <v>16.135999999999999</v>
      </c>
      <c r="G33" s="2">
        <f>gy!G33</f>
        <v>21.954999999999998</v>
      </c>
      <c r="H33" s="2">
        <f>gy!H33</f>
        <v>13.018000000000001</v>
      </c>
      <c r="I33" s="2">
        <f>gy!I33</f>
        <v>7.5</v>
      </c>
      <c r="J33" s="2">
        <f>gy!J33</f>
        <v>7.6</v>
      </c>
      <c r="K33" s="2">
        <f>gy!K33</f>
        <v>29.376000000000001</v>
      </c>
      <c r="L33" s="2">
        <f>gy!L33</f>
        <v>13.95</v>
      </c>
      <c r="M33" s="2">
        <f>gy!M33</f>
        <v>14.63</v>
      </c>
      <c r="N33" s="2">
        <f>gy!N33</f>
        <v>14.39</v>
      </c>
      <c r="O33" s="2">
        <f>gy!O33</f>
        <v>31.96</v>
      </c>
      <c r="P33" s="2">
        <f>gy!P33</f>
        <v>14.76</v>
      </c>
      <c r="Q33" s="2">
        <f>gy!Q33</f>
        <v>11.52</v>
      </c>
      <c r="R33" s="2">
        <f>gy!R33</f>
        <v>11.74</v>
      </c>
      <c r="S33" s="2">
        <f>gy!S33</f>
        <v>5.94</v>
      </c>
      <c r="T33" s="2">
        <f>gy!T33</f>
        <v>10.895</v>
      </c>
      <c r="U33" s="2">
        <f>gy!U33</f>
        <v>42.673999999999999</v>
      </c>
      <c r="V33" s="2">
        <f>gy!V33</f>
        <v>3.9123000000000001</v>
      </c>
      <c r="W33" s="2">
        <f>gy!W33</f>
        <v>4.0781000000000001</v>
      </c>
      <c r="X33" s="2">
        <f>gy!X33</f>
        <v>10.872</v>
      </c>
      <c r="Y33" s="2">
        <f>gy!Y33</f>
        <v>10.635999999999999</v>
      </c>
      <c r="Z33" s="2">
        <f>gy!Z33</f>
        <v>15.356</v>
      </c>
    </row>
    <row r="34" spans="1:26" x14ac:dyDescent="0.2">
      <c r="A34" s="1">
        <v>1932</v>
      </c>
      <c r="B34" s="2">
        <f>gy!B34</f>
        <v>5.8672000000000004</v>
      </c>
      <c r="C34" s="2">
        <f>gy!C34</f>
        <v>2.355</v>
      </c>
      <c r="D34" s="2">
        <f>gy!D34</f>
        <v>10.422000000000001</v>
      </c>
      <c r="E34" s="2">
        <f>gy!E34</f>
        <v>14.391999999999999</v>
      </c>
      <c r="F34" s="2">
        <f>gy!F34</f>
        <v>13.587999999999999</v>
      </c>
      <c r="G34" s="2">
        <f>gy!G34</f>
        <v>12.952</v>
      </c>
      <c r="H34" s="2">
        <f>gy!H34</f>
        <v>8.3267000000000007</v>
      </c>
      <c r="I34" s="2">
        <f>gy!I34</f>
        <v>5.45</v>
      </c>
      <c r="J34" s="2">
        <f>gy!J34</f>
        <v>5.83</v>
      </c>
      <c r="K34" s="2">
        <f>gy!K34</f>
        <v>27.847000000000001</v>
      </c>
      <c r="L34" s="2">
        <f>gy!L34</f>
        <v>11.05</v>
      </c>
      <c r="M34" s="2">
        <f>gy!M34</f>
        <v>12.37</v>
      </c>
      <c r="N34" s="2">
        <f>gy!N34</f>
        <v>11.26</v>
      </c>
      <c r="O34" s="2">
        <f>gy!O34</f>
        <v>23.85</v>
      </c>
      <c r="P34" s="2">
        <f>gy!P34</f>
        <v>9.77</v>
      </c>
      <c r="Q34" s="2">
        <f>gy!Q34</f>
        <v>8.84</v>
      </c>
      <c r="R34" s="2">
        <f>gy!R34</f>
        <v>6.58</v>
      </c>
      <c r="S34" s="2">
        <f>gy!S34</f>
        <v>4.83</v>
      </c>
      <c r="T34" s="2">
        <f>gy!T34</f>
        <v>7.4603999999999999</v>
      </c>
      <c r="U34" s="2">
        <f>gy!U34</f>
        <v>42.673999999999999</v>
      </c>
      <c r="V34" s="2">
        <f>gy!V34</f>
        <v>3.5206</v>
      </c>
      <c r="W34" s="2">
        <f>gy!W34</f>
        <v>3.9630000000000001</v>
      </c>
      <c r="X34" s="2">
        <f>gy!X34</f>
        <v>8.1538000000000004</v>
      </c>
      <c r="Y34" s="2">
        <f>gy!Y34</f>
        <v>8.4169</v>
      </c>
      <c r="Z34" s="2">
        <f>gy!Z34</f>
        <v>12.734</v>
      </c>
    </row>
    <row r="35" spans="1:26" x14ac:dyDescent="0.2">
      <c r="A35" s="1">
        <v>1933</v>
      </c>
      <c r="B35" s="2">
        <f>gy!B35</f>
        <v>5.0369000000000002</v>
      </c>
      <c r="C35" s="2">
        <f>gy!C35</f>
        <v>2.355</v>
      </c>
      <c r="D35" s="2">
        <f>gy!D35</f>
        <v>15.675000000000001</v>
      </c>
      <c r="E35" s="2">
        <f>gy!E35</f>
        <v>12.231999999999999</v>
      </c>
      <c r="F35" s="2">
        <f>gy!F35</f>
        <v>15.853</v>
      </c>
      <c r="G35" s="2">
        <f>gy!G35</f>
        <v>16.902000000000001</v>
      </c>
      <c r="H35" s="2">
        <f>gy!H35</f>
        <v>11.375999999999999</v>
      </c>
      <c r="I35" s="2">
        <f>gy!I35</f>
        <v>5.09</v>
      </c>
      <c r="J35" s="2">
        <f>gy!J35</f>
        <v>6.63</v>
      </c>
      <c r="K35" s="2">
        <f>gy!K35</f>
        <v>28.439</v>
      </c>
      <c r="L35" s="2">
        <f>gy!L35</f>
        <v>11.05</v>
      </c>
      <c r="M35" s="2">
        <f>gy!M35</f>
        <v>16.989999999999998</v>
      </c>
      <c r="N35" s="2">
        <f>gy!N35</f>
        <v>12.6</v>
      </c>
      <c r="O35" s="2">
        <f>gy!O35</f>
        <v>33.99</v>
      </c>
      <c r="P35" s="2">
        <f>gy!P35</f>
        <v>16.34</v>
      </c>
      <c r="Q35" s="2">
        <f>gy!Q35</f>
        <v>10.31</v>
      </c>
      <c r="R35" s="2">
        <f>gy!R35</f>
        <v>11.32</v>
      </c>
      <c r="S35" s="2">
        <f>gy!S35</f>
        <v>5.86</v>
      </c>
      <c r="T35" s="2">
        <f>gy!T35</f>
        <v>9.4193999999999996</v>
      </c>
      <c r="U35" s="2">
        <f>gy!U35</f>
        <v>42.673999999999999</v>
      </c>
      <c r="V35" s="2">
        <f>gy!V35</f>
        <v>6.2529000000000003</v>
      </c>
      <c r="W35" s="2">
        <f>gy!W35</f>
        <v>4.9348999999999998</v>
      </c>
      <c r="X35" s="2">
        <f>gy!X35</f>
        <v>9.9230999999999998</v>
      </c>
      <c r="Y35" s="2">
        <f>gy!Y35</f>
        <v>11.778</v>
      </c>
      <c r="Z35" s="2">
        <f>gy!Z35</f>
        <v>14.231999999999999</v>
      </c>
    </row>
    <row r="36" spans="1:26" x14ac:dyDescent="0.2">
      <c r="A36" s="1">
        <v>1934</v>
      </c>
      <c r="B36" s="2">
        <f>gy!B36</f>
        <v>6.1439000000000004</v>
      </c>
      <c r="C36" s="2">
        <f>gy!C36</f>
        <v>2.7831999999999999</v>
      </c>
      <c r="D36" s="2">
        <f>gy!D36</f>
        <v>21.193999999999999</v>
      </c>
      <c r="E36" s="2">
        <f>gy!E36</f>
        <v>15.912000000000001</v>
      </c>
      <c r="F36" s="2">
        <f>gy!F36</f>
        <v>21.515000000000001</v>
      </c>
      <c r="G36" s="2">
        <f>gy!G36</f>
        <v>27.561</v>
      </c>
      <c r="H36" s="2">
        <f>gy!H36</f>
        <v>13.956</v>
      </c>
      <c r="I36" s="2">
        <f>gy!I36</f>
        <v>4.1100000000000003</v>
      </c>
      <c r="J36" s="2">
        <f>gy!J36</f>
        <v>6.98</v>
      </c>
      <c r="K36" s="2">
        <f>gy!K36</f>
        <v>28.187999999999999</v>
      </c>
      <c r="L36" s="2">
        <f>gy!L36</f>
        <v>15.7</v>
      </c>
      <c r="M36" s="2">
        <f>gy!M36</f>
        <v>21.9</v>
      </c>
      <c r="N36" s="2">
        <f>gy!N36</f>
        <v>14.18</v>
      </c>
      <c r="O36" s="2">
        <f>gy!O36</f>
        <v>41.6</v>
      </c>
      <c r="P36" s="2">
        <f>gy!P36</f>
        <v>15.23</v>
      </c>
      <c r="Q36" s="2">
        <f>gy!Q36</f>
        <v>15.75</v>
      </c>
      <c r="R36" s="2">
        <f>gy!R36</f>
        <v>24.82</v>
      </c>
      <c r="S36" s="2">
        <f>gy!S36</f>
        <v>7.34</v>
      </c>
      <c r="T36" s="2">
        <f>gy!T36</f>
        <v>11.311</v>
      </c>
      <c r="U36" s="2">
        <f>gy!U36</f>
        <v>39.56</v>
      </c>
      <c r="V36" s="2">
        <f>gy!V36</f>
        <v>8.3442000000000007</v>
      </c>
      <c r="W36" s="2">
        <f>gy!W36</f>
        <v>6.8162000000000003</v>
      </c>
      <c r="X36" s="2">
        <f>gy!X36</f>
        <v>9.9230999999999998</v>
      </c>
      <c r="Y36" s="2">
        <f>gy!Y36</f>
        <v>12.157999999999999</v>
      </c>
      <c r="Z36" s="2">
        <f>gy!Z36</f>
        <v>16.853999999999999</v>
      </c>
    </row>
    <row r="37" spans="1:26" x14ac:dyDescent="0.2">
      <c r="A37" s="1">
        <v>1935</v>
      </c>
      <c r="B37" s="2">
        <f>gy!B37</f>
        <v>4.9261999999999997</v>
      </c>
      <c r="C37" s="2">
        <f>gy!C37</f>
        <v>2.6762000000000001</v>
      </c>
      <c r="D37" s="2">
        <f>gy!D37</f>
        <v>19.995999999999999</v>
      </c>
      <c r="E37" s="2">
        <f>gy!E37</f>
        <v>20.785</v>
      </c>
      <c r="F37" s="2">
        <f>gy!F37</f>
        <v>24.062999999999999</v>
      </c>
      <c r="G37" s="2">
        <f>gy!G37</f>
        <v>34.526000000000003</v>
      </c>
      <c r="H37" s="2">
        <f>gy!H37</f>
        <v>18.53</v>
      </c>
      <c r="I37" s="2">
        <f>gy!I37</f>
        <v>4.37</v>
      </c>
      <c r="J37" s="2">
        <f>gy!J37</f>
        <v>11.47</v>
      </c>
      <c r="K37" s="2">
        <f>gy!K37</f>
        <v>28.41</v>
      </c>
      <c r="L37" s="2">
        <f>gy!L37</f>
        <v>22.38</v>
      </c>
      <c r="M37" s="2">
        <f>gy!M37</f>
        <v>22.66</v>
      </c>
      <c r="N37" s="2">
        <f>gy!N37</f>
        <v>16.53</v>
      </c>
      <c r="O37" s="2">
        <f>gy!O37</f>
        <v>38.049999999999997</v>
      </c>
      <c r="P37" s="2">
        <f>gy!P37</f>
        <v>17.38</v>
      </c>
      <c r="Q37" s="2">
        <f>gy!Q37</f>
        <v>18.57</v>
      </c>
      <c r="R37" s="2">
        <f>gy!R37</f>
        <v>23.63</v>
      </c>
      <c r="S37" s="2">
        <f>gy!S37</f>
        <v>6.59</v>
      </c>
      <c r="T37" s="2">
        <f>gy!T37</f>
        <v>11.606999999999999</v>
      </c>
      <c r="U37" s="2">
        <f>gy!U37</f>
        <v>37.545999999999999</v>
      </c>
      <c r="V37" s="2">
        <f>gy!V37</f>
        <v>8.0611999999999995</v>
      </c>
      <c r="W37" s="2">
        <f>gy!W37</f>
        <v>9.1323000000000008</v>
      </c>
      <c r="X37" s="2">
        <f>gy!X37</f>
        <v>10.41</v>
      </c>
      <c r="Y37" s="2">
        <f>gy!Y37</f>
        <v>12.654999999999999</v>
      </c>
      <c r="Z37" s="2">
        <f>gy!Z37</f>
        <v>16.478999999999999</v>
      </c>
    </row>
    <row r="38" spans="1:26" x14ac:dyDescent="0.2">
      <c r="A38" s="1">
        <v>1936</v>
      </c>
      <c r="B38" s="2">
        <f>gy!B38</f>
        <v>5.2583000000000002</v>
      </c>
      <c r="C38" s="2">
        <f>gy!C38</f>
        <v>3.6396000000000002</v>
      </c>
      <c r="D38" s="2">
        <f>gy!D38</f>
        <v>20.591999999999999</v>
      </c>
      <c r="E38" s="2">
        <f>gy!E38</f>
        <v>20.405000000000001</v>
      </c>
      <c r="F38" s="2">
        <f>gy!F38</f>
        <v>26.611000000000001</v>
      </c>
      <c r="G38" s="2">
        <f>gy!G38</f>
        <v>35.502000000000002</v>
      </c>
      <c r="H38" s="2">
        <f>gy!H38</f>
        <v>20.289000000000001</v>
      </c>
      <c r="I38" s="2">
        <f>gy!I38</f>
        <v>4.5</v>
      </c>
      <c r="J38" s="2">
        <f>gy!J38</f>
        <v>13.16</v>
      </c>
      <c r="K38" s="2">
        <f>gy!K38</f>
        <v>27.422999999999998</v>
      </c>
      <c r="L38" s="2">
        <f>gy!L38</f>
        <v>22.67</v>
      </c>
      <c r="M38" s="2">
        <f>gy!M38</f>
        <v>22.94</v>
      </c>
      <c r="N38" s="2">
        <f>gy!N38</f>
        <v>17.46</v>
      </c>
      <c r="O38" s="2">
        <f>gy!O38</f>
        <v>46.68</v>
      </c>
      <c r="P38" s="2">
        <f>gy!P38</f>
        <v>19.920000000000002</v>
      </c>
      <c r="Q38" s="2">
        <f>gy!Q38</f>
        <v>17.77</v>
      </c>
      <c r="R38" s="2">
        <f>gy!R38</f>
        <v>31.55</v>
      </c>
      <c r="S38" s="2">
        <f>gy!S38</f>
        <v>7.19</v>
      </c>
      <c r="T38" s="2">
        <f>gy!T38</f>
        <v>12.707000000000001</v>
      </c>
      <c r="U38" s="2">
        <f>gy!U38</f>
        <v>37.545999999999999</v>
      </c>
      <c r="V38" s="2">
        <f>gy!V38</f>
        <v>7.4249000000000001</v>
      </c>
      <c r="W38" s="2">
        <f>gy!W38</f>
        <v>6.4069000000000003</v>
      </c>
      <c r="X38" s="2">
        <f>gy!X38</f>
        <v>12.077</v>
      </c>
      <c r="Y38" s="2">
        <f>gy!Y38</f>
        <v>14.32</v>
      </c>
      <c r="Z38" s="2">
        <f>gy!Z38</f>
        <v>16.478999999999999</v>
      </c>
    </row>
    <row r="39" spans="1:26" x14ac:dyDescent="0.2">
      <c r="A39" s="1">
        <v>1937</v>
      </c>
      <c r="B39" s="2">
        <f>gy!B39</f>
        <v>6.0885999999999996</v>
      </c>
      <c r="C39" s="2">
        <f>gy!C39</f>
        <v>4.4960000000000004</v>
      </c>
      <c r="D39" s="2">
        <f>gy!D39</f>
        <v>23.763999999999999</v>
      </c>
      <c r="E39" s="2">
        <f>gy!E39</f>
        <v>21.632999999999999</v>
      </c>
      <c r="F39" s="2">
        <f>gy!F39</f>
        <v>37.933999999999997</v>
      </c>
      <c r="G39" s="2">
        <f>gy!G39</f>
        <v>43.741</v>
      </c>
      <c r="H39" s="2">
        <f>gy!H39</f>
        <v>20.640999999999998</v>
      </c>
      <c r="I39" s="2">
        <f>gy!I39</f>
        <v>6.42</v>
      </c>
      <c r="J39" s="2">
        <f>gy!J39</f>
        <v>14.51</v>
      </c>
      <c r="K39" s="2">
        <f>gy!K39</f>
        <v>26.327000000000002</v>
      </c>
      <c r="L39" s="2">
        <f>gy!L39</f>
        <v>25</v>
      </c>
      <c r="M39" s="2">
        <f>gy!M39</f>
        <v>20.2</v>
      </c>
      <c r="N39" s="2">
        <f>gy!N39</f>
        <v>19.43</v>
      </c>
      <c r="O39" s="2">
        <f>gy!O39</f>
        <v>51.75</v>
      </c>
      <c r="P39" s="2">
        <f>gy!P39</f>
        <v>25.9</v>
      </c>
      <c r="Q39" s="2">
        <f>gy!Q39</f>
        <v>16.920000000000002</v>
      </c>
      <c r="R39" s="2">
        <f>gy!R39</f>
        <v>36.96</v>
      </c>
      <c r="S39" s="2">
        <f>gy!S39</f>
        <v>9.36</v>
      </c>
      <c r="T39" s="2">
        <f>gy!T39</f>
        <v>17.672000000000001</v>
      </c>
      <c r="U39" s="2">
        <f>gy!U39</f>
        <v>36.813000000000002</v>
      </c>
      <c r="V39" s="2">
        <f>gy!V39</f>
        <v>8.6879000000000008</v>
      </c>
      <c r="W39" s="2">
        <f>gy!W39</f>
        <v>6.3771000000000004</v>
      </c>
      <c r="X39" s="2">
        <f>gy!X39</f>
        <v>15.41</v>
      </c>
      <c r="Y39" s="2">
        <f>gy!Y39</f>
        <v>19.055</v>
      </c>
      <c r="Z39" s="2">
        <f>gy!Z39</f>
        <v>16.853999999999999</v>
      </c>
    </row>
    <row r="40" spans="1:26" x14ac:dyDescent="0.2">
      <c r="A40" s="1">
        <v>1938</v>
      </c>
      <c r="B40" s="2">
        <f>gy!B40</f>
        <v>4.2619999999999996</v>
      </c>
      <c r="C40" s="2">
        <f>gy!C40</f>
        <v>2.7831999999999999</v>
      </c>
      <c r="D40" s="2">
        <f>gy!D40</f>
        <v>22.263999999999999</v>
      </c>
      <c r="E40" s="2">
        <f>gy!E40</f>
        <v>19.850000000000001</v>
      </c>
      <c r="F40" s="2">
        <f>gy!F40</f>
        <v>28.309000000000001</v>
      </c>
      <c r="G40" s="2">
        <f>gy!G40</f>
        <v>23.143999999999998</v>
      </c>
      <c r="H40" s="2">
        <f>gy!H40</f>
        <v>17.004999999999999</v>
      </c>
      <c r="I40" s="2">
        <f>gy!I40</f>
        <v>5.68</v>
      </c>
      <c r="J40" s="2">
        <f>gy!J40</f>
        <v>12.54</v>
      </c>
      <c r="K40" s="2">
        <f>gy!K40</f>
        <v>27.103000000000002</v>
      </c>
      <c r="L40" s="2">
        <f>gy!L40</f>
        <v>19.77</v>
      </c>
      <c r="M40" s="2">
        <f>gy!M40</f>
        <v>16.43</v>
      </c>
      <c r="N40" s="2">
        <f>gy!N40</f>
        <v>17.27</v>
      </c>
      <c r="O40" s="2">
        <f>gy!O40</f>
        <v>35.51</v>
      </c>
      <c r="P40" s="2">
        <f>gy!P40</f>
        <v>18.079999999999998</v>
      </c>
      <c r="Q40" s="2">
        <f>gy!Q40</f>
        <v>17.3</v>
      </c>
      <c r="R40" s="2">
        <f>gy!R40</f>
        <v>27.93</v>
      </c>
      <c r="S40" s="2">
        <f>gy!S40</f>
        <v>8.4600000000000009</v>
      </c>
      <c r="T40" s="2">
        <f>gy!T40</f>
        <v>13.417999999999999</v>
      </c>
      <c r="U40" s="2">
        <f>gy!U40</f>
        <v>36.630000000000003</v>
      </c>
      <c r="V40" s="2">
        <f>gy!V40</f>
        <v>6.7629999999999999</v>
      </c>
      <c r="W40" s="2">
        <f>gy!W40</f>
        <v>6.1426999999999996</v>
      </c>
      <c r="X40" s="2">
        <f>gy!X40</f>
        <v>12.154</v>
      </c>
      <c r="Y40" s="2">
        <f>gy!Y40</f>
        <v>13.473000000000001</v>
      </c>
      <c r="Z40" s="2">
        <f>gy!Z40</f>
        <v>17.603000000000002</v>
      </c>
    </row>
    <row r="41" spans="1:26" x14ac:dyDescent="0.2">
      <c r="A41" s="1">
        <v>1939</v>
      </c>
      <c r="B41" s="2">
        <f>gy!B41</f>
        <v>4.0959000000000003</v>
      </c>
      <c r="C41" s="2">
        <f>gy!C41</f>
        <v>2.5691000000000002</v>
      </c>
      <c r="D41" s="2">
        <f>gy!D41</f>
        <v>19.355</v>
      </c>
      <c r="E41" s="2">
        <f>gy!E41</f>
        <v>19.207999999999998</v>
      </c>
      <c r="F41" s="2">
        <f>gy!F41</f>
        <v>17.552</v>
      </c>
      <c r="G41" s="2">
        <f>gy!G41</f>
        <v>21.233000000000001</v>
      </c>
      <c r="H41" s="2">
        <f>gy!H41</f>
        <v>17.709</v>
      </c>
      <c r="I41" s="2">
        <f>gy!I41</f>
        <v>5.43</v>
      </c>
      <c r="J41" s="2">
        <f>gy!J41</f>
        <v>10.28</v>
      </c>
      <c r="K41" s="2">
        <f>gy!K41</f>
        <v>28.385000000000002</v>
      </c>
      <c r="L41" s="2">
        <f>gy!L41</f>
        <v>20.350000000000001</v>
      </c>
      <c r="M41" s="2">
        <f>gy!M41</f>
        <v>17.559999999999999</v>
      </c>
      <c r="N41" s="2">
        <f>gy!N41</f>
        <v>23.54</v>
      </c>
      <c r="O41" s="2">
        <f>gy!O41</f>
        <v>42.11</v>
      </c>
      <c r="P41" s="2">
        <f>gy!P41</f>
        <v>21.03</v>
      </c>
      <c r="Q41" s="2">
        <f>gy!Q41</f>
        <v>12.43</v>
      </c>
      <c r="R41" s="2">
        <f>gy!R41</f>
        <v>33.5</v>
      </c>
      <c r="S41" s="2">
        <f>gy!S41</f>
        <v>8.73</v>
      </c>
      <c r="T41" s="2">
        <f>gy!T41</f>
        <v>14.706</v>
      </c>
      <c r="U41" s="2">
        <f>gy!U41</f>
        <v>36.630000000000003</v>
      </c>
      <c r="V41" s="2">
        <f>gy!V41</f>
        <v>8.0451999999999995</v>
      </c>
      <c r="W41" s="2">
        <f>gy!W41</f>
        <v>5.5529999999999999</v>
      </c>
      <c r="X41" s="2">
        <f>gy!X41</f>
        <v>12.949</v>
      </c>
      <c r="Y41" s="2">
        <f>gy!Y41</f>
        <v>14.933999999999999</v>
      </c>
      <c r="Z41" s="2">
        <f>gy!Z41</f>
        <v>16.105</v>
      </c>
    </row>
    <row r="42" spans="1:26" x14ac:dyDescent="0.2">
      <c r="A42" s="1">
        <v>1940</v>
      </c>
      <c r="B42" s="2">
        <f>gy!B42</f>
        <v>3.9298999999999999</v>
      </c>
      <c r="C42" s="2">
        <f>gy!C42</f>
        <v>2.7296999999999998</v>
      </c>
      <c r="D42" s="2">
        <f>gy!D42</f>
        <v>19.77</v>
      </c>
      <c r="E42" s="2">
        <f>gy!E42</f>
        <v>23.088000000000001</v>
      </c>
      <c r="F42" s="2">
        <f>gy!F42</f>
        <v>18.684000000000001</v>
      </c>
      <c r="G42" s="2">
        <f>gy!G42</f>
        <v>24.460999999999999</v>
      </c>
      <c r="H42" s="2">
        <f>gy!H42</f>
        <v>15.95</v>
      </c>
      <c r="I42" s="2">
        <f>gy!I42</f>
        <v>6.85</v>
      </c>
      <c r="J42" s="2">
        <f>gy!J42</f>
        <v>10.5</v>
      </c>
      <c r="K42" s="2">
        <f>gy!K42</f>
        <v>30.986000000000001</v>
      </c>
      <c r="L42" s="2">
        <f>gy!L42</f>
        <v>20.93</v>
      </c>
      <c r="M42" s="2">
        <f>gy!M42</f>
        <v>19.54</v>
      </c>
      <c r="N42" s="2">
        <f>gy!N42</f>
        <v>22.36</v>
      </c>
      <c r="O42" s="2">
        <f>gy!O42</f>
        <v>48.71</v>
      </c>
      <c r="P42" s="2">
        <f>gy!P42</f>
        <v>22.07</v>
      </c>
      <c r="Q42" s="2">
        <f>gy!Q42</f>
        <v>10.71</v>
      </c>
      <c r="R42" s="2">
        <f>gy!R42</f>
        <v>38.17</v>
      </c>
      <c r="S42" s="2">
        <f>gy!S42</f>
        <v>12.57</v>
      </c>
      <c r="T42" s="2">
        <f>gy!T42</f>
        <v>15.162000000000001</v>
      </c>
      <c r="U42" s="2">
        <f>gy!U42</f>
        <v>34.249000000000002</v>
      </c>
      <c r="V42" s="2">
        <f>gy!V42</f>
        <v>7.9668999999999999</v>
      </c>
      <c r="W42" s="2">
        <f>gy!W42</f>
        <v>4.9405999999999999</v>
      </c>
      <c r="X42" s="2">
        <f>gy!X42</f>
        <v>13.282</v>
      </c>
      <c r="Y42" s="2">
        <f>gy!Y42</f>
        <v>18.529</v>
      </c>
      <c r="Z42" s="2">
        <f>gy!Z42</f>
        <v>17.603000000000002</v>
      </c>
    </row>
    <row r="43" spans="1:26" x14ac:dyDescent="0.2">
      <c r="A43" s="1">
        <v>1941</v>
      </c>
      <c r="B43" s="2">
        <f>gy!B43</f>
        <v>6.2545999999999999</v>
      </c>
      <c r="C43" s="2">
        <f>gy!C43</f>
        <v>4.0678000000000001</v>
      </c>
      <c r="D43" s="2">
        <f>gy!D43</f>
        <v>25.3</v>
      </c>
      <c r="E43" s="2">
        <f>gy!E43</f>
        <v>25.814</v>
      </c>
      <c r="F43" s="2">
        <f>gy!F43</f>
        <v>18.684000000000001</v>
      </c>
      <c r="G43" s="2">
        <f>gy!G43</f>
        <v>29.939</v>
      </c>
      <c r="H43" s="2">
        <f>gy!H43</f>
        <v>19.82</v>
      </c>
      <c r="I43" s="2">
        <f>gy!I43</f>
        <v>7.99</v>
      </c>
      <c r="J43" s="2">
        <f>gy!J43</f>
        <v>10.83</v>
      </c>
      <c r="K43" s="2">
        <f>gy!K43</f>
        <v>32.08</v>
      </c>
      <c r="L43" s="2">
        <f>gy!L43</f>
        <v>28.2</v>
      </c>
      <c r="M43" s="2">
        <f>gy!M43</f>
        <v>27.09</v>
      </c>
      <c r="N43" s="2">
        <f>gy!N43</f>
        <v>21.23</v>
      </c>
      <c r="O43" s="2">
        <f>gy!O43</f>
        <v>55.3</v>
      </c>
      <c r="P43" s="2">
        <f>gy!P43</f>
        <v>25.72</v>
      </c>
      <c r="Q43" s="2">
        <f>gy!Q43</f>
        <v>13.05</v>
      </c>
      <c r="R43" s="2">
        <f>gy!R43</f>
        <v>42.4</v>
      </c>
      <c r="S43" s="2">
        <f>gy!S43</f>
        <v>15.86</v>
      </c>
      <c r="T43" s="2">
        <f>gy!T43</f>
        <v>15.833</v>
      </c>
      <c r="U43" s="2">
        <f>gy!U43</f>
        <v>30.22</v>
      </c>
      <c r="V43" s="2">
        <f>gy!V43</f>
        <v>8.3170000000000002</v>
      </c>
      <c r="W43" s="2">
        <f>gy!W43</f>
        <v>4.9420000000000002</v>
      </c>
      <c r="X43" s="2">
        <f>gy!X43</f>
        <v>14.846</v>
      </c>
      <c r="Y43" s="2">
        <f>gy!Y43</f>
        <v>21.831</v>
      </c>
      <c r="Z43" s="2">
        <f>gy!Z43</f>
        <v>18.727</v>
      </c>
    </row>
    <row r="44" spans="1:26" x14ac:dyDescent="0.2">
      <c r="A44" s="1">
        <v>1942</v>
      </c>
      <c r="B44" s="2">
        <f>gy!B44</f>
        <v>7.4169999999999998</v>
      </c>
      <c r="C44" s="2">
        <f>gy!C44</f>
        <v>4.7636000000000003</v>
      </c>
      <c r="D44" s="2">
        <f>gy!D44</f>
        <v>32.972999999999999</v>
      </c>
      <c r="E44" s="2">
        <f>gy!E44</f>
        <v>28.353000000000002</v>
      </c>
      <c r="F44" s="2">
        <f>gy!F44</f>
        <v>20.949000000000002</v>
      </c>
      <c r="G44" s="2">
        <f>gy!G44</f>
        <v>35.375</v>
      </c>
      <c r="H44" s="2">
        <f>gy!H44</f>
        <v>29.670999999999999</v>
      </c>
      <c r="I44" s="2">
        <f>gy!I44</f>
        <v>10.31</v>
      </c>
      <c r="J44" s="2">
        <f>gy!J44</f>
        <v>11.22</v>
      </c>
      <c r="K44" s="2">
        <f>gy!K44</f>
        <v>33.168999999999997</v>
      </c>
      <c r="L44" s="2">
        <f>gy!L44</f>
        <v>34.590000000000003</v>
      </c>
      <c r="M44" s="2">
        <f>gy!M44</f>
        <v>35.020000000000003</v>
      </c>
      <c r="N44" s="2">
        <f>gy!N44</f>
        <v>19.940000000000001</v>
      </c>
      <c r="O44" s="2">
        <f>gy!O44</f>
        <v>60.38</v>
      </c>
      <c r="P44" s="2">
        <f>gy!P44</f>
        <v>26.94</v>
      </c>
      <c r="Q44" s="2">
        <f>gy!Q44</f>
        <v>15.15</v>
      </c>
      <c r="R44" s="2">
        <f>gy!R44</f>
        <v>43.15</v>
      </c>
      <c r="S44" s="2">
        <f>gy!S44</f>
        <v>17.48</v>
      </c>
      <c r="T44" s="2">
        <f>gy!T44</f>
        <v>15.805999999999999</v>
      </c>
      <c r="U44" s="2">
        <f>gy!U44</f>
        <v>27.472999999999999</v>
      </c>
      <c r="V44" s="2">
        <f>gy!V44</f>
        <v>8.3138000000000005</v>
      </c>
      <c r="W44" s="2">
        <f>gy!W44</f>
        <v>5.4463999999999997</v>
      </c>
      <c r="X44" s="2">
        <f>gy!X44</f>
        <v>16.614999999999998</v>
      </c>
      <c r="Y44" s="2">
        <f>gy!Y44</f>
        <v>24.111000000000001</v>
      </c>
      <c r="Z44" s="2">
        <f>gy!Z44</f>
        <v>21.722999999999999</v>
      </c>
    </row>
    <row r="45" spans="1:26" x14ac:dyDescent="0.2">
      <c r="A45" s="1">
        <v>1943</v>
      </c>
      <c r="B45" s="2">
        <f>gy!B45</f>
        <v>7.4169999999999998</v>
      </c>
      <c r="C45" s="2">
        <f>gy!C45</f>
        <v>4.7636000000000003</v>
      </c>
      <c r="D45" s="2">
        <f>gy!D45</f>
        <v>29.655000000000001</v>
      </c>
      <c r="E45" s="2">
        <f>gy!E45</f>
        <v>29.628</v>
      </c>
      <c r="F45" s="2">
        <f>gy!F45</f>
        <v>34.253999999999998</v>
      </c>
      <c r="G45" s="2">
        <f>gy!G45</f>
        <v>43.868000000000002</v>
      </c>
      <c r="H45" s="2">
        <f>gy!H45</f>
        <v>28.616</v>
      </c>
      <c r="I45" s="2">
        <f>gy!I45</f>
        <v>10.93</v>
      </c>
      <c r="J45" s="2">
        <f>gy!J45</f>
        <v>12.02</v>
      </c>
      <c r="K45" s="2">
        <f>gy!K45</f>
        <v>34.676000000000002</v>
      </c>
      <c r="L45" s="2">
        <f>gy!L45</f>
        <v>25</v>
      </c>
      <c r="M45" s="2">
        <f>gy!M45</f>
        <v>36.630000000000003</v>
      </c>
      <c r="N45" s="2">
        <f>gy!N45</f>
        <v>26.62</v>
      </c>
      <c r="O45" s="2">
        <f>gy!O45</f>
        <v>59.87</v>
      </c>
      <c r="P45" s="2">
        <f>gy!P45</f>
        <v>26.94</v>
      </c>
      <c r="Q45" s="2">
        <f>gy!Q45</f>
        <v>22.84</v>
      </c>
      <c r="R45" s="2">
        <f>gy!R45</f>
        <v>43.15</v>
      </c>
      <c r="S45" s="2">
        <f>gy!S45</f>
        <v>18.22</v>
      </c>
      <c r="T45" s="2">
        <f>gy!T45</f>
        <v>15.805999999999999</v>
      </c>
      <c r="U45" s="2">
        <f>gy!U45</f>
        <v>27.472999999999999</v>
      </c>
      <c r="V45" s="2">
        <f>gy!V45</f>
        <v>8.3138000000000005</v>
      </c>
      <c r="W45" s="2">
        <f>gy!W45</f>
        <v>6.3586</v>
      </c>
      <c r="X45" s="2">
        <f>gy!X45</f>
        <v>16.667000000000002</v>
      </c>
      <c r="Y45" s="2">
        <f>gy!Y45</f>
        <v>24.111000000000001</v>
      </c>
      <c r="Z45" s="2">
        <f>gy!Z45</f>
        <v>24.344999999999999</v>
      </c>
    </row>
    <row r="46" spans="1:26" x14ac:dyDescent="0.2">
      <c r="A46" s="1">
        <v>1944</v>
      </c>
      <c r="B46" s="2">
        <f>gy!B46</f>
        <v>7.4169999999999998</v>
      </c>
      <c r="C46" s="2">
        <f>gy!C46</f>
        <v>4.7636000000000003</v>
      </c>
      <c r="D46" s="2">
        <f>gy!D46</f>
        <v>28.963999999999999</v>
      </c>
      <c r="E46" s="2">
        <f>gy!E46</f>
        <v>29.628</v>
      </c>
      <c r="F46" s="2">
        <f>gy!F46</f>
        <v>36.518999999999998</v>
      </c>
      <c r="G46" s="2">
        <f>gy!G46</f>
        <v>48.115000000000002</v>
      </c>
      <c r="H46" s="2">
        <f>gy!H46</f>
        <v>28.968</v>
      </c>
      <c r="I46" s="2">
        <f>gy!I46</f>
        <v>10.74</v>
      </c>
      <c r="J46" s="2">
        <f>gy!J46</f>
        <v>12.28</v>
      </c>
      <c r="K46" s="2">
        <f>gy!K46</f>
        <v>37.051000000000002</v>
      </c>
      <c r="L46" s="2">
        <f>gy!L46</f>
        <v>25</v>
      </c>
      <c r="M46" s="2">
        <f>gy!M46</f>
        <v>37.950000000000003</v>
      </c>
      <c r="N46" s="2">
        <f>gy!N46</f>
        <v>32.409999999999997</v>
      </c>
      <c r="O46" s="2">
        <f>gy!O46</f>
        <v>60.38</v>
      </c>
      <c r="P46" s="2">
        <f>gy!P46</f>
        <v>26.94</v>
      </c>
      <c r="Q46" s="2">
        <f>gy!Q46</f>
        <v>27.53</v>
      </c>
      <c r="R46" s="2">
        <f>gy!R46</f>
        <v>43.15</v>
      </c>
      <c r="S46" s="2">
        <f>gy!S46</f>
        <v>20.260000000000002</v>
      </c>
      <c r="T46" s="2">
        <f>gy!T46</f>
        <v>15.805999999999999</v>
      </c>
      <c r="U46" s="2">
        <f>gy!U46</f>
        <v>27.472999999999999</v>
      </c>
      <c r="V46" s="2">
        <f>gy!V46</f>
        <v>8.3138000000000005</v>
      </c>
      <c r="W46" s="2">
        <f>gy!W46</f>
        <v>6.3586</v>
      </c>
      <c r="X46" s="2">
        <f>gy!X46</f>
        <v>16.667000000000002</v>
      </c>
      <c r="Y46" s="2">
        <f>gy!Y46</f>
        <v>24.111000000000001</v>
      </c>
      <c r="Z46" s="2">
        <f>gy!Z46</f>
        <v>27.715</v>
      </c>
    </row>
    <row r="47" spans="1:26" x14ac:dyDescent="0.2">
      <c r="A47" s="1">
        <v>1945</v>
      </c>
      <c r="B47" s="2">
        <f>gy!B47</f>
        <v>7.5277000000000003</v>
      </c>
      <c r="C47" s="2">
        <f>gy!C47</f>
        <v>4.7636000000000003</v>
      </c>
      <c r="D47" s="2">
        <f>gy!D47</f>
        <v>28.963999999999999</v>
      </c>
      <c r="E47" s="2">
        <f>gy!E47</f>
        <v>29.628</v>
      </c>
      <c r="F47" s="2">
        <f>gy!F47</f>
        <v>39.35</v>
      </c>
      <c r="G47" s="2">
        <f>gy!G47</f>
        <v>49.558999999999997</v>
      </c>
      <c r="H47" s="2">
        <f>gy!H47</f>
        <v>34.479999999999997</v>
      </c>
      <c r="I47" s="2">
        <f>gy!I47</f>
        <v>10.75</v>
      </c>
      <c r="J47" s="2">
        <f>gy!J47</f>
        <v>11.86</v>
      </c>
      <c r="K47" s="2">
        <f>gy!K47</f>
        <v>38.652000000000001</v>
      </c>
      <c r="L47" s="2">
        <f>gy!L47</f>
        <v>25</v>
      </c>
      <c r="M47" s="2">
        <f>gy!M47</f>
        <v>42.48</v>
      </c>
      <c r="N47" s="2">
        <f>gy!N47</f>
        <v>31.6</v>
      </c>
      <c r="O47" s="2">
        <f>gy!O47</f>
        <v>59.87</v>
      </c>
      <c r="P47" s="2">
        <f>gy!P47</f>
        <v>26.94</v>
      </c>
      <c r="Q47" s="2">
        <f>gy!Q47</f>
        <v>26.85</v>
      </c>
      <c r="R47" s="2">
        <f>gy!R47</f>
        <v>43.15</v>
      </c>
      <c r="S47" s="2">
        <f>gy!S47</f>
        <v>17.399999999999999</v>
      </c>
      <c r="T47" s="2">
        <f>gy!T47</f>
        <v>15.805999999999999</v>
      </c>
      <c r="U47" s="2">
        <f>gy!U47</f>
        <v>27.472999999999999</v>
      </c>
      <c r="V47" s="2">
        <f>gy!V47</f>
        <v>8.3138000000000005</v>
      </c>
      <c r="W47" s="2">
        <f>gy!W47</f>
        <v>7.3788999999999998</v>
      </c>
      <c r="X47" s="2">
        <f>gy!X47</f>
        <v>16.667000000000002</v>
      </c>
      <c r="Y47" s="2">
        <f>gy!Y47</f>
        <v>24.111000000000001</v>
      </c>
      <c r="Z47" s="2">
        <f>gy!Z47</f>
        <v>28.463999999999999</v>
      </c>
    </row>
    <row r="48" spans="1:26" x14ac:dyDescent="0.2">
      <c r="A48" s="1">
        <v>1946</v>
      </c>
      <c r="B48" s="2">
        <f>gy!B48</f>
        <v>10.24</v>
      </c>
      <c r="C48" s="2">
        <f>gy!C48</f>
        <v>6.1551999999999998</v>
      </c>
      <c r="D48" s="2">
        <f>gy!D48</f>
        <v>27.443000000000001</v>
      </c>
      <c r="E48" s="2">
        <f>gy!E48</f>
        <v>34.177</v>
      </c>
      <c r="F48" s="2">
        <f>gy!F48</f>
        <v>64.545000000000002</v>
      </c>
      <c r="G48" s="2">
        <f>gy!G48</f>
        <v>69.305999999999997</v>
      </c>
      <c r="H48" s="2">
        <f>gy!H48</f>
        <v>41.634</v>
      </c>
      <c r="I48" s="2">
        <f>gy!I48</f>
        <v>12.38</v>
      </c>
      <c r="J48" s="2">
        <f>gy!J48</f>
        <v>12.87</v>
      </c>
      <c r="K48" s="2">
        <f>gy!K48</f>
        <v>43.920999999999999</v>
      </c>
      <c r="L48" s="2">
        <f>gy!L48</f>
        <v>25</v>
      </c>
      <c r="M48" s="2">
        <f>gy!M48</f>
        <v>54.47</v>
      </c>
      <c r="N48" s="2">
        <f>gy!N48</f>
        <v>39.56</v>
      </c>
      <c r="O48" s="2">
        <f>gy!O48</f>
        <v>52.26</v>
      </c>
      <c r="P48" s="2">
        <f>gy!P48</f>
        <v>31.81</v>
      </c>
      <c r="Q48" s="2">
        <f>gy!Q48</f>
        <v>28.78</v>
      </c>
      <c r="R48" s="2">
        <f>gy!R48</f>
        <v>43.15</v>
      </c>
      <c r="S48" s="2">
        <f>gy!S48</f>
        <v>19.12</v>
      </c>
      <c r="T48" s="2">
        <f>gy!T48</f>
        <v>18.544</v>
      </c>
      <c r="U48" s="2">
        <f>gy!U48</f>
        <v>25.640999999999998</v>
      </c>
      <c r="V48" s="2">
        <f>gy!V48</f>
        <v>8.7199000000000009</v>
      </c>
      <c r="W48" s="2">
        <f>gy!W48</f>
        <v>11.388999999999999</v>
      </c>
      <c r="X48" s="2">
        <f>gy!X48</f>
        <v>20.795000000000002</v>
      </c>
      <c r="Y48" s="2">
        <f>gy!Y48</f>
        <v>25.513999999999999</v>
      </c>
      <c r="Z48" s="2">
        <f>gy!Z48</f>
        <v>28.838999999999999</v>
      </c>
    </row>
    <row r="49" spans="1:26" x14ac:dyDescent="0.2">
      <c r="A49" s="1">
        <v>1947</v>
      </c>
      <c r="B49" s="2">
        <f>gy!B49</f>
        <v>14.779</v>
      </c>
      <c r="C49" s="2">
        <f>gy!C49</f>
        <v>18.68</v>
      </c>
      <c r="D49" s="2">
        <f>gy!D49</f>
        <v>38.020000000000003</v>
      </c>
      <c r="E49" s="2">
        <f>gy!E49</f>
        <v>54.719000000000001</v>
      </c>
      <c r="F49" s="2">
        <f>gy!F49</f>
        <v>75.019000000000005</v>
      </c>
      <c r="G49" s="2">
        <f>gy!G49</f>
        <v>87.524000000000001</v>
      </c>
      <c r="H49" s="2">
        <f>gy!H49</f>
        <v>56.292999999999999</v>
      </c>
      <c r="I49" s="2">
        <f>gy!I49</f>
        <v>11.96</v>
      </c>
      <c r="J49" s="2">
        <f>gy!J49</f>
        <v>12.21</v>
      </c>
      <c r="K49" s="2">
        <f>gy!K49</f>
        <v>45.997999999999998</v>
      </c>
      <c r="L49" s="2">
        <f>gy!L49</f>
        <v>51.74</v>
      </c>
      <c r="M49" s="2">
        <f>gy!M49</f>
        <v>62.02</v>
      </c>
      <c r="N49" s="2">
        <f>gy!N49</f>
        <v>64.33</v>
      </c>
      <c r="O49" s="2">
        <f>gy!O49</f>
        <v>63.01</v>
      </c>
      <c r="P49" s="2">
        <f>gy!P49</f>
        <v>50.06</v>
      </c>
      <c r="Q49" s="2">
        <f>gy!Q49</f>
        <v>28.91</v>
      </c>
      <c r="R49" s="2">
        <f>gy!R49</f>
        <v>40.22</v>
      </c>
      <c r="S49" s="2">
        <f>gy!S49</f>
        <v>21.39</v>
      </c>
      <c r="T49" s="2">
        <f>gy!T49</f>
        <v>28.123999999999999</v>
      </c>
      <c r="U49" s="2">
        <f>gy!U49</f>
        <v>25.640999999999998</v>
      </c>
      <c r="V49" s="2">
        <f>gy!V49</f>
        <v>12.462999999999999</v>
      </c>
      <c r="W49" s="2">
        <f>gy!W49</f>
        <v>10.205</v>
      </c>
      <c r="X49" s="2">
        <f>gy!X49</f>
        <v>37.615000000000002</v>
      </c>
      <c r="Y49" s="2">
        <f>gy!Y49</f>
        <v>30.687000000000001</v>
      </c>
      <c r="Z49" s="2">
        <f>gy!Z49</f>
        <v>34.831000000000003</v>
      </c>
    </row>
    <row r="50" spans="1:26" x14ac:dyDescent="0.2">
      <c r="A50" s="1">
        <v>1948</v>
      </c>
      <c r="B50" s="2">
        <f>gy!B50</f>
        <v>15</v>
      </c>
      <c r="C50" s="2">
        <f>gy!C50</f>
        <v>21.248999999999999</v>
      </c>
      <c r="D50" s="2">
        <f>gy!D50</f>
        <v>40.439</v>
      </c>
      <c r="E50" s="2">
        <f>gy!E50</f>
        <v>57.991999999999997</v>
      </c>
      <c r="F50" s="2">
        <f>gy!F50</f>
        <v>67.376000000000005</v>
      </c>
      <c r="G50" s="2">
        <f>gy!G50</f>
        <v>40.738</v>
      </c>
      <c r="H50" s="2">
        <f>gy!H50</f>
        <v>49.607999999999997</v>
      </c>
      <c r="I50" s="2">
        <f>gy!I50</f>
        <v>9.89</v>
      </c>
      <c r="J50" s="2">
        <f>gy!J50</f>
        <v>8.86</v>
      </c>
      <c r="K50" s="2">
        <f>gy!K50</f>
        <v>46.981000000000002</v>
      </c>
      <c r="L50" s="2">
        <f>gy!L50</f>
        <v>63.37</v>
      </c>
      <c r="M50" s="2">
        <f>gy!M50</f>
        <v>58.91</v>
      </c>
      <c r="N50" s="2">
        <f>gy!N50</f>
        <v>77.92</v>
      </c>
      <c r="O50" s="2">
        <f>gy!O50</f>
        <v>83.51</v>
      </c>
      <c r="P50" s="2">
        <f>gy!P50</f>
        <v>48.49</v>
      </c>
      <c r="Q50" s="2">
        <f>gy!Q50</f>
        <v>27.22</v>
      </c>
      <c r="R50" s="2">
        <f>gy!R50</f>
        <v>42.21</v>
      </c>
      <c r="S50" s="2">
        <f>gy!S50</f>
        <v>26.09</v>
      </c>
      <c r="T50" s="2">
        <f>gy!T50</f>
        <v>29.573</v>
      </c>
      <c r="U50" s="2">
        <f>gy!U50</f>
        <v>28.754999999999999</v>
      </c>
      <c r="V50" s="2">
        <f>gy!V50</f>
        <v>15.868</v>
      </c>
      <c r="W50" s="2">
        <f>gy!W50</f>
        <v>10.566000000000001</v>
      </c>
      <c r="X50" s="2">
        <f>gy!X50</f>
        <v>46.256</v>
      </c>
      <c r="Y50" s="2">
        <f>gy!Y50</f>
        <v>39.716999999999999</v>
      </c>
      <c r="Z50" s="2">
        <f>gy!Z50</f>
        <v>35.581000000000003</v>
      </c>
    </row>
    <row r="51" spans="1:26" x14ac:dyDescent="0.2">
      <c r="A51" s="1">
        <v>1949</v>
      </c>
      <c r="B51" s="2">
        <f>gy!B51</f>
        <v>18.103000000000002</v>
      </c>
      <c r="C51" s="2">
        <f>gy!C51</f>
        <v>11.561</v>
      </c>
      <c r="D51" s="2">
        <f>gy!D51</f>
        <v>43.072000000000003</v>
      </c>
      <c r="E51" s="2">
        <f>gy!E51</f>
        <v>50.082000000000001</v>
      </c>
      <c r="F51" s="2">
        <f>gy!F51</f>
        <v>56.027999999999999</v>
      </c>
      <c r="G51" s="2">
        <f>gy!G51</f>
        <v>60.771000000000001</v>
      </c>
      <c r="H51" s="2">
        <f>gy!H51</f>
        <v>48.787999999999997</v>
      </c>
      <c r="I51" s="2">
        <f>gy!I51</f>
        <v>7.84</v>
      </c>
      <c r="J51" s="2">
        <f>gy!J51</f>
        <v>7.8</v>
      </c>
      <c r="K51" s="2">
        <f>gy!K51</f>
        <v>52.05</v>
      </c>
      <c r="L51" s="2">
        <f>gy!L51</f>
        <v>46.8</v>
      </c>
      <c r="M51" s="2">
        <f>gy!M51</f>
        <v>56.92</v>
      </c>
      <c r="N51" s="2">
        <f>gy!N51</f>
        <v>56.71</v>
      </c>
      <c r="O51" s="2">
        <f>gy!O51</f>
        <v>84.42</v>
      </c>
      <c r="P51" s="2">
        <f>gy!P51</f>
        <v>43.11</v>
      </c>
      <c r="Q51" s="2">
        <f>gy!Q51</f>
        <v>26.99</v>
      </c>
      <c r="R51" s="2">
        <f>gy!R51</f>
        <v>33.68</v>
      </c>
      <c r="S51" s="2">
        <f>gy!S51</f>
        <v>18.21</v>
      </c>
      <c r="T51" s="2">
        <f>gy!T51</f>
        <v>25.763000000000002</v>
      </c>
      <c r="U51" s="2">
        <f>gy!U51</f>
        <v>31.135999999999999</v>
      </c>
      <c r="V51" s="2">
        <f>gy!V51</f>
        <v>15.882999999999999</v>
      </c>
      <c r="W51" s="2">
        <f>gy!W51</f>
        <v>10.221</v>
      </c>
      <c r="X51" s="2">
        <f>gy!X51</f>
        <v>39.384999999999998</v>
      </c>
      <c r="Y51" s="2">
        <f>gy!Y51</f>
        <v>35.479999999999997</v>
      </c>
      <c r="Z51" s="2">
        <f>gy!Z51</f>
        <v>33.332999999999998</v>
      </c>
    </row>
    <row r="52" spans="1:26" x14ac:dyDescent="0.2">
      <c r="A52" s="1">
        <v>1950</v>
      </c>
      <c r="B52" s="2">
        <f>gy!B52</f>
        <v>25.861999999999998</v>
      </c>
      <c r="C52" s="2">
        <f>gy!C52</f>
        <v>17.181000000000001</v>
      </c>
      <c r="D52" s="2">
        <f>gy!D52</f>
        <v>38.369999999999997</v>
      </c>
      <c r="E52" s="2">
        <f>gy!E52</f>
        <v>42.234999999999999</v>
      </c>
      <c r="F52" s="2">
        <f>gy!F52</f>
        <v>49.645000000000003</v>
      </c>
      <c r="G52" s="2">
        <f>gy!G52</f>
        <v>65.585999999999999</v>
      </c>
      <c r="H52" s="2">
        <f>gy!H52</f>
        <v>58.404000000000003</v>
      </c>
      <c r="I52" s="2">
        <f>gy!I52</f>
        <v>5.41</v>
      </c>
      <c r="J52" s="2">
        <f>gy!J52</f>
        <v>4.09</v>
      </c>
      <c r="K52" s="2">
        <f>gy!K52</f>
        <v>54.383000000000003</v>
      </c>
      <c r="L52" s="2">
        <f>gy!L52</f>
        <v>42.44</v>
      </c>
      <c r="M52" s="2">
        <f>gy!M52</f>
        <v>67.680000000000007</v>
      </c>
      <c r="N52" s="2">
        <f>gy!N52</f>
        <v>62.8</v>
      </c>
      <c r="O52" s="2">
        <f>gy!O52</f>
        <v>101.07</v>
      </c>
      <c r="P52" s="2">
        <f>gy!P52</f>
        <v>49.88</v>
      </c>
      <c r="Q52" s="2">
        <f>gy!Q52</f>
        <v>28.02</v>
      </c>
      <c r="R52" s="2">
        <f>gy!R52</f>
        <v>78.83</v>
      </c>
      <c r="S52" s="2">
        <f>gy!S52</f>
        <v>19.55</v>
      </c>
      <c r="T52" s="2">
        <f>gy!T52</f>
        <v>28.5</v>
      </c>
      <c r="U52" s="2">
        <f>gy!U52</f>
        <v>32.417999999999999</v>
      </c>
      <c r="V52" s="2">
        <f>gy!V52</f>
        <v>15.275</v>
      </c>
      <c r="W52" s="2">
        <f>gy!W52</f>
        <v>10.539</v>
      </c>
      <c r="X52" s="2">
        <f>gy!X52</f>
        <v>34.101999999999997</v>
      </c>
      <c r="Y52" s="2">
        <f>gy!Y52</f>
        <v>40.536000000000001</v>
      </c>
      <c r="Z52" s="2">
        <f>gy!Z52</f>
        <v>30.337</v>
      </c>
    </row>
    <row r="53" spans="1:26" x14ac:dyDescent="0.2">
      <c r="A53" s="1">
        <v>1951</v>
      </c>
      <c r="B53" s="2">
        <f>gy!B53</f>
        <v>30.516999999999999</v>
      </c>
      <c r="C53" s="2">
        <f>gy!C53</f>
        <v>19.001000000000001</v>
      </c>
      <c r="D53" s="2">
        <f>gy!D53</f>
        <v>48.151000000000003</v>
      </c>
      <c r="E53" s="2">
        <f>gy!E53</f>
        <v>44.613999999999997</v>
      </c>
      <c r="F53" s="2">
        <f>gy!F53</f>
        <v>57.447000000000003</v>
      </c>
      <c r="G53" s="2">
        <f>gy!G53</f>
        <v>69.341999999999999</v>
      </c>
      <c r="H53" s="2">
        <f>gy!H53</f>
        <v>66.495999999999995</v>
      </c>
      <c r="I53" s="2">
        <f>gy!I53</f>
        <v>5.39</v>
      </c>
      <c r="J53" s="2">
        <f>gy!J53</f>
        <v>4.7699999999999996</v>
      </c>
      <c r="K53" s="2">
        <f>gy!K53</f>
        <v>54.383000000000003</v>
      </c>
      <c r="L53" s="2">
        <f>gy!L53</f>
        <v>67.150000000000006</v>
      </c>
      <c r="M53" s="2">
        <f>gy!M53</f>
        <v>75.33</v>
      </c>
      <c r="N53" s="2">
        <f>gy!N53</f>
        <v>93.5</v>
      </c>
      <c r="O53" s="2">
        <f>gy!O53</f>
        <v>137.24</v>
      </c>
      <c r="P53" s="2">
        <f>gy!P53</f>
        <v>59.27</v>
      </c>
      <c r="Q53" s="2">
        <f>gy!Q53</f>
        <v>33.119999999999997</v>
      </c>
      <c r="R53" s="2">
        <f>gy!R53</f>
        <v>113.3</v>
      </c>
      <c r="S53" s="2">
        <f>gy!S53</f>
        <v>28.1</v>
      </c>
      <c r="T53" s="2">
        <f>gy!T53</f>
        <v>32.472000000000001</v>
      </c>
      <c r="U53" s="2">
        <f>gy!U53</f>
        <v>34.798999999999999</v>
      </c>
      <c r="V53" s="2">
        <f>gy!V53</f>
        <v>20.318000000000001</v>
      </c>
      <c r="W53" s="2">
        <f>gy!W53</f>
        <v>12.699</v>
      </c>
      <c r="X53" s="2">
        <f>gy!X53</f>
        <v>44.872</v>
      </c>
      <c r="Y53" s="2">
        <f>gy!Y53</f>
        <v>52.606000000000002</v>
      </c>
      <c r="Z53" s="2">
        <f>gy!Z53</f>
        <v>35.954999999999998</v>
      </c>
    </row>
    <row r="54" spans="1:26" x14ac:dyDescent="0.2">
      <c r="A54" s="1">
        <v>1952</v>
      </c>
      <c r="B54" s="2">
        <f>gy!B54</f>
        <v>29.483000000000001</v>
      </c>
      <c r="C54" s="2">
        <f>gy!C54</f>
        <v>18.946999999999999</v>
      </c>
      <c r="D54" s="2">
        <f>gy!D54</f>
        <v>40.156999999999996</v>
      </c>
      <c r="E54" s="2">
        <f>gy!E54</f>
        <v>48.29</v>
      </c>
      <c r="F54" s="2">
        <f>gy!F54</f>
        <v>60.283000000000001</v>
      </c>
      <c r="G54" s="2">
        <f>gy!G54</f>
        <v>60.289000000000001</v>
      </c>
      <c r="H54" s="2">
        <f>gy!H54</f>
        <v>48.905000000000001</v>
      </c>
      <c r="I54" s="2">
        <f>gy!I54</f>
        <v>5.73</v>
      </c>
      <c r="J54" s="2">
        <f>gy!J54</f>
        <v>4.6100000000000003</v>
      </c>
      <c r="K54" s="2">
        <f>gy!K54</f>
        <v>55.125999999999998</v>
      </c>
      <c r="L54" s="2">
        <f>gy!L54</f>
        <v>40.119999999999997</v>
      </c>
      <c r="M54" s="2">
        <f>gy!M54</f>
        <v>66.930000000000007</v>
      </c>
      <c r="N54" s="2">
        <f>gy!N54</f>
        <v>56.02</v>
      </c>
      <c r="O54" s="2">
        <f>gy!O54</f>
        <v>83.87</v>
      </c>
      <c r="P54" s="2">
        <f>gy!P54</f>
        <v>30.94</v>
      </c>
      <c r="Q54" s="2">
        <f>gy!Q54</f>
        <v>33.08</v>
      </c>
      <c r="R54" s="2">
        <f>gy!R54</f>
        <v>73.98</v>
      </c>
      <c r="S54" s="2">
        <f>gy!S54</f>
        <v>29.36</v>
      </c>
      <c r="T54" s="2">
        <f>gy!T54</f>
        <v>32.472000000000001</v>
      </c>
      <c r="U54" s="2">
        <f>gy!U54</f>
        <v>35.530999999999999</v>
      </c>
      <c r="V54" s="2">
        <f>gy!V54</f>
        <v>19.260999999999999</v>
      </c>
      <c r="W54" s="2">
        <f>gy!W54</f>
        <v>12.069000000000001</v>
      </c>
      <c r="X54" s="2">
        <f>gy!X54</f>
        <v>42.231000000000002</v>
      </c>
      <c r="Y54" s="2">
        <f>gy!Y54</f>
        <v>47.404000000000003</v>
      </c>
      <c r="Z54" s="2">
        <f>gy!Z54</f>
        <v>36.704000000000001</v>
      </c>
    </row>
    <row r="55" spans="1:26" x14ac:dyDescent="0.2">
      <c r="A55" s="1">
        <v>1953</v>
      </c>
      <c r="B55" s="2">
        <f>gy!B55</f>
        <v>29.483000000000001</v>
      </c>
      <c r="C55" s="2">
        <f>gy!C55</f>
        <v>19.856999999999999</v>
      </c>
      <c r="D55" s="2">
        <f>gy!D55</f>
        <v>48.057000000000002</v>
      </c>
      <c r="E55" s="2">
        <f>gy!E55</f>
        <v>53.975000000000001</v>
      </c>
      <c r="F55" s="2">
        <f>gy!F55</f>
        <v>54.61</v>
      </c>
      <c r="G55" s="2">
        <f>gy!G55</f>
        <v>57.978000000000002</v>
      </c>
      <c r="H55" s="2">
        <f>gy!H55</f>
        <v>39.991999999999997</v>
      </c>
      <c r="I55" s="2">
        <f>gy!I55</f>
        <v>6.44</v>
      </c>
      <c r="J55" s="2">
        <f>gy!J55</f>
        <v>6.1</v>
      </c>
      <c r="K55" s="2">
        <f>gy!K55</f>
        <v>55.125999999999998</v>
      </c>
      <c r="L55" s="2">
        <f>gy!L55</f>
        <v>35.47</v>
      </c>
      <c r="M55" s="2">
        <f>gy!M55</f>
        <v>60.89</v>
      </c>
      <c r="N55" s="2">
        <f>gy!N55</f>
        <v>44.48</v>
      </c>
      <c r="O55" s="2">
        <f>gy!O55</f>
        <v>87.77</v>
      </c>
      <c r="P55" s="2">
        <f>gy!P55</f>
        <v>30.59</v>
      </c>
      <c r="Q55" s="2">
        <f>gy!Q55</f>
        <v>34.89</v>
      </c>
      <c r="R55" s="2">
        <f>gy!R55</f>
        <v>46.48</v>
      </c>
      <c r="S55" s="2">
        <f>gy!S55</f>
        <v>25.26</v>
      </c>
      <c r="T55" s="2">
        <f>gy!T55</f>
        <v>38.643999999999998</v>
      </c>
      <c r="U55" s="2">
        <f>gy!U55</f>
        <v>38.277999999999999</v>
      </c>
      <c r="V55" s="2">
        <f>gy!V55</f>
        <v>15.323</v>
      </c>
      <c r="W55" s="2">
        <f>gy!W55</f>
        <v>12.105</v>
      </c>
      <c r="X55" s="2">
        <f>gy!X55</f>
        <v>34.590000000000003</v>
      </c>
      <c r="Y55" s="2">
        <f>gy!Y55</f>
        <v>31.739000000000001</v>
      </c>
      <c r="Z55" s="2">
        <f>gy!Z55</f>
        <v>35.206000000000003</v>
      </c>
    </row>
    <row r="56" spans="1:26" x14ac:dyDescent="0.2">
      <c r="A56" s="1">
        <v>1954</v>
      </c>
      <c r="B56" s="2">
        <f>gy!B56</f>
        <v>39.828000000000003</v>
      </c>
      <c r="C56" s="2">
        <f>gy!C56</f>
        <v>30.937000000000001</v>
      </c>
      <c r="D56" s="2">
        <f>gy!D56</f>
        <v>69.405000000000001</v>
      </c>
      <c r="E56" s="2">
        <f>gy!E56</f>
        <v>48.784999999999997</v>
      </c>
      <c r="F56" s="2">
        <f>gy!F56</f>
        <v>47.518000000000001</v>
      </c>
      <c r="G56" s="2">
        <f>gy!G56</f>
        <v>56.148000000000003</v>
      </c>
      <c r="H56" s="2">
        <f>gy!H56</f>
        <v>38.232999999999997</v>
      </c>
      <c r="I56" s="2">
        <f>gy!I56</f>
        <v>6.21</v>
      </c>
      <c r="J56" s="2">
        <f>gy!J56</f>
        <v>5.05</v>
      </c>
      <c r="K56" s="2">
        <f>gy!K56</f>
        <v>56.646999999999998</v>
      </c>
      <c r="L56" s="2">
        <f>gy!L56</f>
        <v>36.340000000000003</v>
      </c>
      <c r="M56" s="2">
        <f>gy!M56</f>
        <v>60.42</v>
      </c>
      <c r="N56" s="2">
        <f>gy!N56</f>
        <v>52.24</v>
      </c>
      <c r="O56" s="2">
        <f>gy!O56</f>
        <v>86.56</v>
      </c>
      <c r="P56" s="2">
        <f>gy!P56</f>
        <v>24.68</v>
      </c>
      <c r="Q56" s="2">
        <f>gy!Q56</f>
        <v>35.549999999999997</v>
      </c>
      <c r="R56" s="2">
        <f>gy!R56</f>
        <v>45.34</v>
      </c>
      <c r="S56" s="2">
        <f>gy!S56</f>
        <v>24.48</v>
      </c>
      <c r="T56" s="2">
        <f>gy!T56</f>
        <v>39.838000000000001</v>
      </c>
      <c r="U56" s="2">
        <f>gy!U56</f>
        <v>39.927</v>
      </c>
      <c r="V56" s="2">
        <f>gy!V56</f>
        <v>14.683</v>
      </c>
      <c r="W56" s="2">
        <f>gy!W56</f>
        <v>12.113</v>
      </c>
      <c r="X56" s="2">
        <f>gy!X56</f>
        <v>36.026000000000003</v>
      </c>
      <c r="Y56" s="2">
        <f>gy!Y56</f>
        <v>31.213000000000001</v>
      </c>
      <c r="Z56" s="2">
        <f>gy!Z56</f>
        <v>34.457000000000001</v>
      </c>
    </row>
    <row r="57" spans="1:26" x14ac:dyDescent="0.2">
      <c r="A57" s="1">
        <v>1955</v>
      </c>
      <c r="B57" s="2">
        <f>gy!B57</f>
        <v>31.033999999999999</v>
      </c>
      <c r="C57" s="2">
        <f>gy!C57</f>
        <v>20.071000000000002</v>
      </c>
      <c r="D57" s="2">
        <f>gy!D57</f>
        <v>65.831000000000003</v>
      </c>
      <c r="E57" s="2">
        <f>gy!E57</f>
        <v>43.718000000000004</v>
      </c>
      <c r="F57" s="2">
        <f>gy!F57</f>
        <v>45.886000000000003</v>
      </c>
      <c r="G57" s="2">
        <f>gy!G57</f>
        <v>46.997999999999998</v>
      </c>
      <c r="H57" s="2">
        <f>gy!H57</f>
        <v>37.997999999999998</v>
      </c>
      <c r="I57" s="2">
        <f>gy!I57</f>
        <v>7.33</v>
      </c>
      <c r="J57" s="2">
        <f>gy!J57</f>
        <v>6.25</v>
      </c>
      <c r="K57" s="2">
        <f>gy!K57</f>
        <v>55.902999999999999</v>
      </c>
      <c r="L57" s="2">
        <f>gy!L57</f>
        <v>37.79</v>
      </c>
      <c r="M57" s="2">
        <f>gy!M57</f>
        <v>60.51</v>
      </c>
      <c r="N57" s="2">
        <f>gy!N57</f>
        <v>47.33</v>
      </c>
      <c r="O57" s="2">
        <f>gy!O57</f>
        <v>72.099999999999994</v>
      </c>
      <c r="P57" s="2">
        <f>gy!P57</f>
        <v>23.64</v>
      </c>
      <c r="Q57" s="2">
        <f>gy!Q57</f>
        <v>35.03</v>
      </c>
      <c r="R57" s="2">
        <f>gy!R57</f>
        <v>75.069999999999993</v>
      </c>
      <c r="S57" s="2">
        <f>gy!S57</f>
        <v>27.28</v>
      </c>
      <c r="T57" s="2">
        <f>gy!T57</f>
        <v>50.304000000000002</v>
      </c>
      <c r="U57" s="2">
        <f>gy!U57</f>
        <v>43.406999999999996</v>
      </c>
      <c r="V57" s="2">
        <f>gy!V57</f>
        <v>15.147</v>
      </c>
      <c r="W57" s="2">
        <f>gy!W57</f>
        <v>12.66</v>
      </c>
      <c r="X57" s="2">
        <f>gy!X57</f>
        <v>38.82</v>
      </c>
      <c r="Y57" s="2">
        <f>gy!Y57</f>
        <v>35.947000000000003</v>
      </c>
      <c r="Z57" s="2">
        <f>gy!Z57</f>
        <v>34.831000000000003</v>
      </c>
    </row>
    <row r="58" spans="1:26" x14ac:dyDescent="0.2">
      <c r="A58" s="1">
        <v>1956</v>
      </c>
      <c r="B58" s="2">
        <f>gy!B58</f>
        <v>35.69</v>
      </c>
      <c r="C58" s="2">
        <f>gy!C58</f>
        <v>14.612</v>
      </c>
      <c r="D58" s="2">
        <f>gy!D58</f>
        <v>63.667999999999999</v>
      </c>
      <c r="E58" s="2">
        <f>gy!E58</f>
        <v>42.296999999999997</v>
      </c>
      <c r="F58" s="2">
        <f>gy!F58</f>
        <v>45.886000000000003</v>
      </c>
      <c r="G58" s="2">
        <f>gy!G58</f>
        <v>49.695</v>
      </c>
      <c r="H58" s="2">
        <f>gy!H58</f>
        <v>40.813000000000002</v>
      </c>
      <c r="I58" s="2">
        <f>gy!I58</f>
        <v>12.66</v>
      </c>
      <c r="J58" s="2">
        <f>gy!J58</f>
        <v>11.71</v>
      </c>
      <c r="K58" s="2">
        <f>gy!K58</f>
        <v>56.646999999999998</v>
      </c>
      <c r="L58" s="2">
        <f>gy!L58</f>
        <v>43.6</v>
      </c>
      <c r="M58" s="2">
        <f>gy!M58</f>
        <v>58.62</v>
      </c>
      <c r="N58" s="2">
        <f>gy!N58</f>
        <v>49.75</v>
      </c>
      <c r="O58" s="2">
        <f>gy!O58</f>
        <v>69.56</v>
      </c>
      <c r="P58" s="2">
        <f>gy!P58</f>
        <v>27.46</v>
      </c>
      <c r="Q58" s="2">
        <f>gy!Q58</f>
        <v>34.72</v>
      </c>
      <c r="R58" s="2">
        <f>gy!R58</f>
        <v>65.540000000000006</v>
      </c>
      <c r="S58" s="2">
        <f>gy!S58</f>
        <v>27.76</v>
      </c>
      <c r="T58" s="2">
        <f>gy!T58</f>
        <v>56.113999999999997</v>
      </c>
      <c r="U58" s="2">
        <f>gy!U58</f>
        <v>43.956000000000003</v>
      </c>
      <c r="V58" s="2">
        <f>gy!V58</f>
        <v>16.213999999999999</v>
      </c>
      <c r="W58" s="2">
        <f>gy!W58</f>
        <v>12.906000000000001</v>
      </c>
      <c r="X58" s="2">
        <f>gy!X58</f>
        <v>41.051000000000002</v>
      </c>
      <c r="Y58" s="2">
        <f>gy!Y58</f>
        <v>39.424999999999997</v>
      </c>
      <c r="Z58" s="2">
        <f>gy!Z58</f>
        <v>36.33</v>
      </c>
    </row>
    <row r="59" spans="1:26" x14ac:dyDescent="0.2">
      <c r="A59" s="1">
        <v>1957</v>
      </c>
      <c r="B59" s="2">
        <f>gy!B59</f>
        <v>35.171999999999997</v>
      </c>
      <c r="C59" s="2">
        <f>gy!C59</f>
        <v>16.378</v>
      </c>
      <c r="D59" s="2">
        <f>gy!D59</f>
        <v>58.401000000000003</v>
      </c>
      <c r="E59" s="2">
        <f>gy!E59</f>
        <v>42.389000000000003</v>
      </c>
      <c r="F59" s="2">
        <f>gy!F59</f>
        <v>44.539000000000001</v>
      </c>
      <c r="G59" s="2">
        <f>gy!G59</f>
        <v>45.843000000000004</v>
      </c>
      <c r="H59" s="2">
        <f>gy!H59</f>
        <v>60.515000000000001</v>
      </c>
      <c r="I59" s="2">
        <f>gy!I59</f>
        <v>11.16</v>
      </c>
      <c r="J59" s="2">
        <f>gy!J59</f>
        <v>11.26</v>
      </c>
      <c r="K59" s="2">
        <f>gy!K59</f>
        <v>59.621000000000002</v>
      </c>
      <c r="L59" s="2">
        <f>gy!L59</f>
        <v>44.19</v>
      </c>
      <c r="M59" s="2">
        <f>gy!M59</f>
        <v>57.11</v>
      </c>
      <c r="N59" s="2">
        <f>gy!N59</f>
        <v>59.51</v>
      </c>
      <c r="O59" s="2">
        <f>gy!O59</f>
        <v>81.84</v>
      </c>
      <c r="P59" s="2">
        <f>gy!P59</f>
        <v>26.94</v>
      </c>
      <c r="Q59" s="2">
        <f>gy!Q59</f>
        <v>37.97</v>
      </c>
      <c r="R59" s="2">
        <f>gy!R59</f>
        <v>59.74</v>
      </c>
      <c r="S59" s="2">
        <f>gy!S59</f>
        <v>28.06</v>
      </c>
      <c r="T59" s="2">
        <f>gy!T59</f>
        <v>39.69</v>
      </c>
      <c r="U59" s="2">
        <f>gy!U59</f>
        <v>46.52</v>
      </c>
      <c r="V59" s="2">
        <f>gy!V59</f>
        <v>15.39</v>
      </c>
      <c r="W59" s="2">
        <f>gy!W59</f>
        <v>12.904999999999999</v>
      </c>
      <c r="X59" s="2">
        <f>gy!X59</f>
        <v>37.590000000000003</v>
      </c>
      <c r="Y59" s="2">
        <f>gy!Y59</f>
        <v>33.317</v>
      </c>
      <c r="Z59" s="2">
        <f>gy!Z59</f>
        <v>36.704000000000001</v>
      </c>
    </row>
    <row r="60" spans="1:26" x14ac:dyDescent="0.2">
      <c r="A60" s="1">
        <v>1958</v>
      </c>
      <c r="B60" s="2">
        <f>gy!B60</f>
        <v>25.861999999999998</v>
      </c>
      <c r="C60" s="2">
        <f>gy!C60</f>
        <v>23.710999999999999</v>
      </c>
      <c r="D60" s="2">
        <f>gy!D60</f>
        <v>60.47</v>
      </c>
      <c r="E60" s="2">
        <f>gy!E60</f>
        <v>43.965000000000003</v>
      </c>
      <c r="F60" s="2">
        <f>gy!F60</f>
        <v>43.759</v>
      </c>
      <c r="G60" s="2">
        <f>gy!G60</f>
        <v>45.843000000000004</v>
      </c>
      <c r="H60" s="2">
        <f>gy!H60</f>
        <v>41.046999999999997</v>
      </c>
      <c r="I60" s="2">
        <f>gy!I60</f>
        <v>11.94</v>
      </c>
      <c r="J60" s="2">
        <f>gy!J60</f>
        <v>11.26</v>
      </c>
      <c r="K60" s="2">
        <f>gy!K60</f>
        <v>55.125999999999998</v>
      </c>
      <c r="L60" s="2">
        <f>gy!L60</f>
        <v>41.86</v>
      </c>
      <c r="M60" s="2">
        <f>gy!M60</f>
        <v>57.87</v>
      </c>
      <c r="N60" s="2">
        <f>gy!N60</f>
        <v>52.01</v>
      </c>
      <c r="O60" s="2">
        <f>gy!O60</f>
        <v>60.12</v>
      </c>
      <c r="P60" s="2">
        <f>gy!P60</f>
        <v>27.81</v>
      </c>
      <c r="Q60" s="2">
        <f>gy!Q60</f>
        <v>38.39</v>
      </c>
      <c r="R60" s="2">
        <f>gy!R60</f>
        <v>53.84</v>
      </c>
      <c r="S60" s="2">
        <f>gy!S60</f>
        <v>25.42</v>
      </c>
      <c r="T60" s="2">
        <f>gy!T60</f>
        <v>34.564999999999998</v>
      </c>
      <c r="U60" s="2">
        <f>gy!U60</f>
        <v>45.420999999999999</v>
      </c>
      <c r="V60" s="2">
        <f>gy!V60</f>
        <v>15.209</v>
      </c>
      <c r="W60" s="2">
        <f>gy!W60</f>
        <v>12.651999999999999</v>
      </c>
      <c r="X60" s="2">
        <f>gy!X60</f>
        <v>31.050999999999998</v>
      </c>
      <c r="Y60" s="2">
        <f>gy!Y60</f>
        <v>30.131</v>
      </c>
      <c r="Z60" s="2">
        <f>gy!Z60</f>
        <v>36.33</v>
      </c>
    </row>
    <row r="61" spans="1:26" x14ac:dyDescent="0.2">
      <c r="A61" s="1">
        <v>1959</v>
      </c>
      <c r="B61" s="2">
        <f>gy!B61</f>
        <v>22.241</v>
      </c>
      <c r="C61" s="2">
        <f>gy!C61</f>
        <v>19.59</v>
      </c>
      <c r="D61" s="2">
        <f>gy!D61</f>
        <v>60</v>
      </c>
      <c r="E61" s="2">
        <f>gy!E61</f>
        <v>40.844000000000001</v>
      </c>
      <c r="F61" s="2">
        <f>gy!F61</f>
        <v>45.319000000000003</v>
      </c>
      <c r="G61" s="2">
        <f>gy!G61</f>
        <v>44.398000000000003</v>
      </c>
      <c r="H61" s="2">
        <f>gy!H61</f>
        <v>34.831000000000003</v>
      </c>
      <c r="I61" s="2">
        <f>gy!I61</f>
        <v>27.27</v>
      </c>
      <c r="J61" s="2">
        <f>gy!J61</f>
        <v>18.399999999999999</v>
      </c>
      <c r="K61" s="2">
        <f>gy!K61</f>
        <v>49.177</v>
      </c>
      <c r="L61" s="2">
        <f>gy!L61</f>
        <v>42.44</v>
      </c>
      <c r="M61" s="2">
        <f>gy!M61</f>
        <v>56.07</v>
      </c>
      <c r="N61" s="2">
        <f>gy!N61</f>
        <v>51.29</v>
      </c>
      <c r="O61" s="2">
        <f>gy!O61</f>
        <v>61.69</v>
      </c>
      <c r="P61" s="2">
        <f>gy!P61</f>
        <v>43.11</v>
      </c>
      <c r="Q61" s="2">
        <f>gy!Q61</f>
        <v>38.71</v>
      </c>
      <c r="R61" s="2">
        <f>gy!R61</f>
        <v>70.099999999999994</v>
      </c>
      <c r="S61" s="2">
        <f>gy!S61</f>
        <v>23.49</v>
      </c>
      <c r="T61" s="2">
        <f>gy!T61</f>
        <v>41.837000000000003</v>
      </c>
      <c r="U61" s="2">
        <f>gy!U61</f>
        <v>45.238</v>
      </c>
      <c r="V61" s="2">
        <f>gy!V61</f>
        <v>16.315999999999999</v>
      </c>
      <c r="W61" s="2">
        <f>gy!W61</f>
        <v>12.959</v>
      </c>
      <c r="X61" s="2">
        <f>gy!X61</f>
        <v>31.308</v>
      </c>
      <c r="Y61" s="2">
        <f>gy!Y61</f>
        <v>33.463000000000001</v>
      </c>
      <c r="Z61" s="2">
        <f>gy!Z61</f>
        <v>36.33</v>
      </c>
    </row>
    <row r="62" spans="1:26" x14ac:dyDescent="0.2">
      <c r="A62" s="1">
        <v>1960</v>
      </c>
      <c r="B62" s="2">
        <f>gy!B62</f>
        <v>21.207000000000001</v>
      </c>
      <c r="C62" s="2">
        <f>gy!C62</f>
        <v>15.201000000000001</v>
      </c>
      <c r="D62" s="2">
        <f>gy!D62</f>
        <v>60.658999999999999</v>
      </c>
      <c r="E62" s="2">
        <f>gy!E62</f>
        <v>38.527000000000001</v>
      </c>
      <c r="F62" s="2">
        <f>gy!F62</f>
        <v>44.539000000000001</v>
      </c>
      <c r="G62" s="2">
        <f>gy!G62</f>
        <v>41.701999999999998</v>
      </c>
      <c r="H62" s="2">
        <f>gy!H62</f>
        <v>36.825000000000003</v>
      </c>
      <c r="I62" s="2">
        <f>gy!I62</f>
        <v>28.87</v>
      </c>
      <c r="J62" s="2">
        <f>gy!J62</f>
        <v>25.64</v>
      </c>
      <c r="K62" s="2">
        <f>gy!K62</f>
        <v>48.433999999999997</v>
      </c>
      <c r="L62" s="2">
        <f>gy!L62</f>
        <v>41.28</v>
      </c>
      <c r="M62" s="2">
        <f>gy!M62</f>
        <v>53.62</v>
      </c>
      <c r="N62" s="2">
        <f>gy!N62</f>
        <v>74.58</v>
      </c>
      <c r="O62" s="2">
        <f>gy!O62</f>
        <v>59.11</v>
      </c>
      <c r="P62" s="2">
        <f>gy!P62</f>
        <v>32.5</v>
      </c>
      <c r="Q62" s="2">
        <f>gy!Q62</f>
        <v>39.700000000000003</v>
      </c>
      <c r="R62" s="2">
        <f>gy!R62</f>
        <v>73.180000000000007</v>
      </c>
      <c r="S62" s="2">
        <f>gy!S62</f>
        <v>28.27</v>
      </c>
      <c r="T62" s="2">
        <f>gy!T62</f>
        <v>43.005000000000003</v>
      </c>
      <c r="U62" s="2">
        <f>gy!U62</f>
        <v>47.619</v>
      </c>
      <c r="V62" s="2">
        <f>gy!V62</f>
        <v>16.218</v>
      </c>
      <c r="W62" s="2">
        <f>gy!W62</f>
        <v>12.984</v>
      </c>
      <c r="X62" s="2">
        <f>gy!X62</f>
        <v>30.640999999999998</v>
      </c>
      <c r="Y62" s="2">
        <f>gy!Y62</f>
        <v>37.847000000000001</v>
      </c>
      <c r="Z62" s="2">
        <f>gy!Z62</f>
        <v>37.079000000000001</v>
      </c>
    </row>
    <row r="63" spans="1:26" x14ac:dyDescent="0.2">
      <c r="A63" s="1">
        <v>1961</v>
      </c>
      <c r="B63" s="2">
        <f>gy!B63</f>
        <v>19.655000000000001</v>
      </c>
      <c r="C63" s="2">
        <f>gy!C63</f>
        <v>12.096</v>
      </c>
      <c r="D63" s="2">
        <f>gy!D63</f>
        <v>58.024999999999999</v>
      </c>
      <c r="E63" s="2">
        <f>gy!E63</f>
        <v>42.173000000000002</v>
      </c>
      <c r="F63" s="2">
        <f>gy!F63</f>
        <v>45.106000000000002</v>
      </c>
      <c r="G63" s="2">
        <f>gy!G63</f>
        <v>44.206000000000003</v>
      </c>
      <c r="H63" s="2">
        <f>gy!H63</f>
        <v>34.128</v>
      </c>
      <c r="I63" s="2">
        <f>gy!I63</f>
        <v>27.03</v>
      </c>
      <c r="J63" s="2">
        <f>gy!J63</f>
        <v>20.97</v>
      </c>
      <c r="K63" s="2">
        <f>gy!K63</f>
        <v>46.947000000000003</v>
      </c>
      <c r="L63" s="2">
        <f>gy!L63</f>
        <v>42.44</v>
      </c>
      <c r="M63" s="2">
        <f>gy!M63</f>
        <v>56.26</v>
      </c>
      <c r="N63" s="2">
        <f>gy!N63</f>
        <v>91.5</v>
      </c>
      <c r="O63" s="2">
        <f>gy!O63</f>
        <v>60.07</v>
      </c>
      <c r="P63" s="2">
        <f>gy!P63</f>
        <v>34.07</v>
      </c>
      <c r="Q63" s="2">
        <f>gy!Q63</f>
        <v>40.65</v>
      </c>
      <c r="R63" s="2">
        <f>gy!R63</f>
        <v>56.82</v>
      </c>
      <c r="S63" s="2">
        <f>gy!S63</f>
        <v>27.09</v>
      </c>
      <c r="T63" s="2">
        <f>gy!T63</f>
        <v>40.146999999999998</v>
      </c>
      <c r="U63" s="2">
        <f>gy!U63</f>
        <v>46.703000000000003</v>
      </c>
      <c r="V63" s="2">
        <f>gy!V63</f>
        <v>18.116</v>
      </c>
      <c r="W63" s="2">
        <f>gy!W63</f>
        <v>13.135999999999999</v>
      </c>
      <c r="X63" s="2">
        <f>gy!X63</f>
        <v>27.872</v>
      </c>
      <c r="Y63" s="2">
        <f>gy!Y63</f>
        <v>33.725999999999999</v>
      </c>
      <c r="Z63" s="2">
        <f>gy!Z63</f>
        <v>37.453000000000003</v>
      </c>
    </row>
    <row r="64" spans="1:26" x14ac:dyDescent="0.2">
      <c r="A64" s="1">
        <v>1962</v>
      </c>
      <c r="B64" s="2">
        <f>gy!B64</f>
        <v>18.620999999999999</v>
      </c>
      <c r="C64" s="2">
        <f>gy!C64</f>
        <v>11.24</v>
      </c>
      <c r="D64" s="2">
        <f>gy!D64</f>
        <v>58.683999999999997</v>
      </c>
      <c r="E64" s="2">
        <f>gy!E64</f>
        <v>47.209000000000003</v>
      </c>
      <c r="F64" s="2">
        <f>gy!F64</f>
        <v>46.878999999999998</v>
      </c>
      <c r="G64" s="2">
        <f>gy!G64</f>
        <v>49.503</v>
      </c>
      <c r="H64" s="2">
        <f>gy!H64</f>
        <v>34.948999999999998</v>
      </c>
      <c r="I64" s="2">
        <f>gy!I64</f>
        <v>24.3</v>
      </c>
      <c r="J64" s="2">
        <f>gy!J64</f>
        <v>19.899999999999999</v>
      </c>
      <c r="K64" s="2">
        <f>gy!K64</f>
        <v>44.716000000000001</v>
      </c>
      <c r="L64" s="2">
        <f>gy!L64</f>
        <v>40.409999999999997</v>
      </c>
      <c r="M64" s="2">
        <f>gy!M64</f>
        <v>59.19</v>
      </c>
      <c r="N64" s="2">
        <f>gy!N64</f>
        <v>62.07</v>
      </c>
      <c r="O64" s="2">
        <f>gy!O64</f>
        <v>63.27</v>
      </c>
      <c r="P64" s="2">
        <f>gy!P64</f>
        <v>31.98</v>
      </c>
      <c r="Q64" s="2">
        <f>gy!Q64</f>
        <v>40.799999999999997</v>
      </c>
      <c r="R64" s="2">
        <f>gy!R64</f>
        <v>54.77</v>
      </c>
      <c r="S64" s="2">
        <f>gy!S64</f>
        <v>25.35</v>
      </c>
      <c r="T64" s="2">
        <f>gy!T64</f>
        <v>41.058999999999997</v>
      </c>
      <c r="U64" s="2">
        <f>gy!U64</f>
        <v>43.773000000000003</v>
      </c>
      <c r="V64" s="2">
        <f>gy!V64</f>
        <v>18.329999999999998</v>
      </c>
      <c r="W64" s="2">
        <f>gy!W64</f>
        <v>15.403</v>
      </c>
      <c r="X64" s="2">
        <f>gy!X64</f>
        <v>24.692</v>
      </c>
      <c r="Y64" s="2">
        <f>gy!Y64</f>
        <v>33.96</v>
      </c>
      <c r="Z64" s="2">
        <f>gy!Z64</f>
        <v>37.453000000000003</v>
      </c>
    </row>
    <row r="65" spans="1:26" x14ac:dyDescent="0.2">
      <c r="A65" s="1">
        <v>1963</v>
      </c>
      <c r="B65" s="2">
        <f>gy!B65</f>
        <v>18.103000000000002</v>
      </c>
      <c r="C65" s="2">
        <f>gy!C65</f>
        <v>13.541</v>
      </c>
      <c r="D65" s="2">
        <f>gy!D65</f>
        <v>55.673999999999999</v>
      </c>
      <c r="E65" s="2">
        <f>gy!E65</f>
        <v>44.274000000000001</v>
      </c>
      <c r="F65" s="2">
        <f>gy!F65</f>
        <v>47.447000000000003</v>
      </c>
      <c r="G65" s="2">
        <f>gy!G65</f>
        <v>52.680999999999997</v>
      </c>
      <c r="H65" s="2">
        <f>gy!H65</f>
        <v>99.686000000000007</v>
      </c>
      <c r="I65" s="2">
        <f>gy!I65</f>
        <v>26.25</v>
      </c>
      <c r="J65" s="2">
        <f>gy!J65</f>
        <v>24.14</v>
      </c>
      <c r="K65" s="2">
        <f>gy!K65</f>
        <v>56.646999999999998</v>
      </c>
      <c r="L65" s="2">
        <f>gy!L65</f>
        <v>40.700000000000003</v>
      </c>
      <c r="M65" s="2">
        <f>gy!M65</f>
        <v>58.72</v>
      </c>
      <c r="N65" s="2">
        <f>gy!N65</f>
        <v>61.05</v>
      </c>
      <c r="O65" s="2">
        <f>gy!O65</f>
        <v>67.28</v>
      </c>
      <c r="P65" s="2">
        <f>gy!P65</f>
        <v>21.9</v>
      </c>
      <c r="Q65" s="2">
        <f>gy!Q65</f>
        <v>40.49</v>
      </c>
      <c r="R65" s="2">
        <f>gy!R65</f>
        <v>50.36</v>
      </c>
      <c r="S65" s="2">
        <f>gy!S65</f>
        <v>25.84</v>
      </c>
      <c r="T65" s="2">
        <f>gy!T65</f>
        <v>41.058999999999997</v>
      </c>
      <c r="U65" s="2">
        <f>gy!U65</f>
        <v>41.392000000000003</v>
      </c>
      <c r="V65" s="2">
        <f>gy!V65</f>
        <v>18.649999999999999</v>
      </c>
      <c r="W65" s="2">
        <f>gy!W65</f>
        <v>18.173999999999999</v>
      </c>
      <c r="X65" s="2">
        <f>gy!X65</f>
        <v>28.564</v>
      </c>
      <c r="Y65" s="2">
        <f>gy!Y65</f>
        <v>35.07</v>
      </c>
      <c r="Z65" s="2">
        <f>gy!Z65</f>
        <v>37.453000000000003</v>
      </c>
    </row>
    <row r="66" spans="1:26" x14ac:dyDescent="0.2">
      <c r="A66" s="1">
        <v>1964</v>
      </c>
      <c r="B66" s="2">
        <f>gy!B66</f>
        <v>24.31</v>
      </c>
      <c r="C66" s="2">
        <f>gy!C66</f>
        <v>12.525</v>
      </c>
      <c r="D66" s="2">
        <f>gy!D66</f>
        <v>56.521000000000001</v>
      </c>
      <c r="E66" s="2">
        <f>gy!E66</f>
        <v>42.543999999999997</v>
      </c>
      <c r="F66" s="2">
        <f>gy!F66</f>
        <v>49.786999999999999</v>
      </c>
      <c r="G66" s="2">
        <f>gy!G66</f>
        <v>53.74</v>
      </c>
      <c r="H66" s="2">
        <f>gy!H66</f>
        <v>68.841999999999999</v>
      </c>
      <c r="I66" s="2">
        <f>gy!I66</f>
        <v>31.51</v>
      </c>
      <c r="J66" s="2">
        <f>gy!J66</f>
        <v>26.75</v>
      </c>
      <c r="K66" s="2">
        <f>gy!K66</f>
        <v>57.390999999999998</v>
      </c>
      <c r="L66" s="2">
        <f>gy!L66</f>
        <v>41.28</v>
      </c>
      <c r="M66" s="2">
        <f>gy!M66</f>
        <v>55.98</v>
      </c>
      <c r="N66" s="2">
        <f>gy!N66</f>
        <v>66.86</v>
      </c>
      <c r="O66" s="2">
        <f>gy!O66</f>
        <v>70.88</v>
      </c>
      <c r="P66" s="2">
        <f>gy!P66</f>
        <v>22.6</v>
      </c>
      <c r="Q66" s="2">
        <f>gy!Q66</f>
        <v>40.28</v>
      </c>
      <c r="R66" s="2">
        <f>gy!R66</f>
        <v>48.42</v>
      </c>
      <c r="S66" s="2">
        <f>gy!S66</f>
        <v>27.89</v>
      </c>
      <c r="T66" s="2">
        <f>gy!T66</f>
        <v>42.884</v>
      </c>
      <c r="U66" s="2">
        <f>gy!U66</f>
        <v>43.406999999999996</v>
      </c>
      <c r="V66" s="2">
        <f>gy!V66</f>
        <v>25.196999999999999</v>
      </c>
      <c r="W66" s="2">
        <f>gy!W66</f>
        <v>18.373000000000001</v>
      </c>
      <c r="X66" s="2">
        <f>gy!X66</f>
        <v>34.872</v>
      </c>
      <c r="Y66" s="2">
        <f>gy!Y66</f>
        <v>39.658999999999999</v>
      </c>
      <c r="Z66" s="2">
        <f>gy!Z66</f>
        <v>38.201999999999998</v>
      </c>
    </row>
    <row r="67" spans="1:26" x14ac:dyDescent="0.2">
      <c r="A67" s="1">
        <v>1965</v>
      </c>
      <c r="B67" s="2">
        <f>gy!B67</f>
        <v>23.792999999999999</v>
      </c>
      <c r="C67" s="2">
        <f>gy!C67</f>
        <v>9.2596000000000007</v>
      </c>
      <c r="D67" s="2">
        <f>gy!D67</f>
        <v>55.11</v>
      </c>
      <c r="E67" s="2">
        <f>gy!E67</f>
        <v>42.110999999999997</v>
      </c>
      <c r="F67" s="2">
        <f>gy!F67</f>
        <v>46.665999999999997</v>
      </c>
      <c r="G67" s="2">
        <f>gy!G67</f>
        <v>52.97</v>
      </c>
      <c r="H67" s="2">
        <f>gy!H67</f>
        <v>24.863</v>
      </c>
      <c r="I67" s="2">
        <f>gy!I67</f>
        <v>29.79</v>
      </c>
      <c r="J67" s="2">
        <f>gy!J67</f>
        <v>20.5</v>
      </c>
      <c r="K67" s="2">
        <f>gy!K67</f>
        <v>53.639000000000003</v>
      </c>
      <c r="L67" s="2">
        <f>gy!L67</f>
        <v>45.93</v>
      </c>
      <c r="M67" s="2">
        <f>gy!M67</f>
        <v>52.49</v>
      </c>
      <c r="N67" s="2">
        <f>gy!N67</f>
        <v>71.2</v>
      </c>
      <c r="O67" s="2">
        <f>gy!O67</f>
        <v>63.37</v>
      </c>
      <c r="P67" s="2">
        <f>gy!P67</f>
        <v>27.11</v>
      </c>
      <c r="Q67" s="2">
        <f>gy!Q67</f>
        <v>40.75</v>
      </c>
      <c r="R67" s="2">
        <f>gy!R67</f>
        <v>49.28</v>
      </c>
      <c r="S67" s="2">
        <f>gy!S67</f>
        <v>30.05</v>
      </c>
      <c r="T67" s="2">
        <f>gy!T67</f>
        <v>46.99</v>
      </c>
      <c r="U67" s="2">
        <f>gy!U67</f>
        <v>44.872</v>
      </c>
      <c r="V67" s="2">
        <f>gy!V67</f>
        <v>28.491</v>
      </c>
      <c r="W67" s="2">
        <f>gy!W67</f>
        <v>18.373000000000001</v>
      </c>
      <c r="X67" s="2">
        <f>gy!X67</f>
        <v>41.026000000000003</v>
      </c>
      <c r="Y67" s="2">
        <f>gy!Y67</f>
        <v>42.377000000000002</v>
      </c>
      <c r="Z67" s="2">
        <f>gy!Z67</f>
        <v>38.951000000000001</v>
      </c>
    </row>
    <row r="68" spans="1:26" x14ac:dyDescent="0.2">
      <c r="A68" s="1">
        <v>1966</v>
      </c>
      <c r="B68" s="2">
        <f>gy!B68</f>
        <v>21.724</v>
      </c>
      <c r="C68" s="2">
        <f>gy!C68</f>
        <v>13.06</v>
      </c>
      <c r="D68" s="2">
        <f>gy!D68</f>
        <v>53.604999999999997</v>
      </c>
      <c r="E68" s="2">
        <f>gy!E68</f>
        <v>50.421999999999997</v>
      </c>
      <c r="F68" s="2">
        <f>gy!F68</f>
        <v>49.786999999999999</v>
      </c>
      <c r="G68" s="2">
        <f>gy!G68</f>
        <v>57.207000000000001</v>
      </c>
      <c r="H68" s="2">
        <f>gy!H68</f>
        <v>21.814</v>
      </c>
      <c r="I68" s="2">
        <f>gy!I68</f>
        <v>34.54</v>
      </c>
      <c r="J68" s="2">
        <f>gy!J68</f>
        <v>20.89</v>
      </c>
      <c r="K68" s="2">
        <f>gy!K68</f>
        <v>52.152000000000001</v>
      </c>
      <c r="L68" s="2">
        <f>gy!L68</f>
        <v>43.9</v>
      </c>
      <c r="M68" s="2">
        <f>gy!M68</f>
        <v>43.8</v>
      </c>
      <c r="N68" s="2">
        <f>gy!N68</f>
        <v>79.23</v>
      </c>
      <c r="O68" s="2">
        <f>gy!O68</f>
        <v>68.44</v>
      </c>
      <c r="P68" s="2">
        <f>gy!P68</f>
        <v>33.549999999999997</v>
      </c>
      <c r="Q68" s="2">
        <f>gy!Q68</f>
        <v>43.22</v>
      </c>
      <c r="R68" s="2">
        <f>gy!R68</f>
        <v>45.31</v>
      </c>
      <c r="S68" s="2">
        <f>gy!S68</f>
        <v>25.31</v>
      </c>
      <c r="T68" s="2">
        <f>gy!T68</f>
        <v>48.533000000000001</v>
      </c>
      <c r="U68" s="2">
        <f>gy!U68</f>
        <v>44.872</v>
      </c>
      <c r="V68" s="2">
        <f>gy!V68</f>
        <v>26.231999999999999</v>
      </c>
      <c r="W68" s="2">
        <f>gy!W68</f>
        <v>18.373000000000001</v>
      </c>
      <c r="X68" s="2">
        <f>gy!X68</f>
        <v>38.768999999999998</v>
      </c>
      <c r="Y68" s="2">
        <f>gy!Y68</f>
        <v>42.377000000000002</v>
      </c>
      <c r="Z68" s="2">
        <f>gy!Z68</f>
        <v>39.700000000000003</v>
      </c>
    </row>
    <row r="69" spans="1:26" x14ac:dyDescent="0.2">
      <c r="A69" s="1">
        <v>1967</v>
      </c>
      <c r="B69" s="2">
        <f>gy!B69</f>
        <v>20.172000000000001</v>
      </c>
      <c r="C69" s="2">
        <f>gy!C69</f>
        <v>15.574999999999999</v>
      </c>
      <c r="D69" s="2">
        <f>gy!D69</f>
        <v>54.075000000000003</v>
      </c>
      <c r="E69" s="2">
        <f>gy!E69</f>
        <v>63.584000000000003</v>
      </c>
      <c r="F69" s="2">
        <f>gy!F69</f>
        <v>49.22</v>
      </c>
      <c r="G69" s="2">
        <f>gy!G69</f>
        <v>48.058</v>
      </c>
      <c r="H69" s="2">
        <f>gy!H69</f>
        <v>23.338000000000001</v>
      </c>
      <c r="I69" s="2">
        <f>gy!I69</f>
        <v>35.01</v>
      </c>
      <c r="J69" s="2">
        <f>gy!J69</f>
        <v>22.33</v>
      </c>
      <c r="K69" s="2">
        <f>gy!K69</f>
        <v>53.639000000000003</v>
      </c>
      <c r="L69" s="2">
        <f>gy!L69</f>
        <v>43.02</v>
      </c>
      <c r="M69" s="2">
        <f>gy!M69</f>
        <v>36.25</v>
      </c>
      <c r="N69" s="2">
        <f>gy!N69</f>
        <v>56.56</v>
      </c>
      <c r="O69" s="2">
        <f>gy!O69</f>
        <v>61.64</v>
      </c>
      <c r="P69" s="2">
        <f>gy!P69</f>
        <v>22.77</v>
      </c>
      <c r="Q69" s="2">
        <f>gy!Q69</f>
        <v>43.74</v>
      </c>
      <c r="R69" s="2">
        <f>gy!R69</f>
        <v>38.18</v>
      </c>
      <c r="S69" s="2">
        <f>gy!S69</f>
        <v>25.22</v>
      </c>
      <c r="T69" s="2">
        <f>gy!T69</f>
        <v>51.296999999999997</v>
      </c>
      <c r="U69" s="2">
        <f>gy!U69</f>
        <v>45.787999999999997</v>
      </c>
      <c r="V69" s="2">
        <f>gy!V69</f>
        <v>24.530999999999999</v>
      </c>
      <c r="W69" s="2">
        <f>gy!W69</f>
        <v>22.024000000000001</v>
      </c>
      <c r="X69" s="2">
        <f>gy!X69</f>
        <v>35.896999999999998</v>
      </c>
      <c r="Y69" s="2">
        <f>gy!Y69</f>
        <v>40.448</v>
      </c>
      <c r="Z69" s="2">
        <f>gy!Z69</f>
        <v>39.700000000000003</v>
      </c>
    </row>
    <row r="70" spans="1:26" x14ac:dyDescent="0.2">
      <c r="A70" s="1">
        <v>1968</v>
      </c>
      <c r="B70" s="2">
        <f>gy!B70</f>
        <v>20.172000000000001</v>
      </c>
      <c r="C70" s="2">
        <f>gy!C70</f>
        <v>18.411999999999999</v>
      </c>
      <c r="D70" s="2">
        <f>gy!D70</f>
        <v>44.576999999999998</v>
      </c>
      <c r="E70" s="2">
        <f>gy!E70</f>
        <v>62.286000000000001</v>
      </c>
      <c r="F70" s="2">
        <f>gy!F70</f>
        <v>47.162999999999997</v>
      </c>
      <c r="G70" s="2">
        <f>gy!G70</f>
        <v>47.286999999999999</v>
      </c>
      <c r="H70" s="2">
        <f>gy!H70</f>
        <v>23.221</v>
      </c>
      <c r="I70" s="2">
        <f>gy!I70</f>
        <v>41.76</v>
      </c>
      <c r="J70" s="2">
        <f>gy!J70</f>
        <v>25.42</v>
      </c>
      <c r="K70" s="2">
        <f>gy!K70</f>
        <v>51.408000000000001</v>
      </c>
      <c r="L70" s="2">
        <f>gy!L70</f>
        <v>42.15</v>
      </c>
      <c r="M70" s="2">
        <f>gy!M70</f>
        <v>35.68</v>
      </c>
      <c r="N70" s="2">
        <f>gy!N70</f>
        <v>61.85</v>
      </c>
      <c r="O70" s="2">
        <f>gy!O70</f>
        <v>61.24</v>
      </c>
      <c r="P70" s="2">
        <f>gy!P70</f>
        <v>21.21</v>
      </c>
      <c r="Q70" s="2">
        <f>gy!Q70</f>
        <v>43.37</v>
      </c>
      <c r="R70" s="2">
        <f>gy!R70</f>
        <v>38.049999999999997</v>
      </c>
      <c r="S70" s="2">
        <f>gy!S70</f>
        <v>27.67</v>
      </c>
      <c r="T70" s="2">
        <f>gy!T70</f>
        <v>56.154000000000003</v>
      </c>
      <c r="U70" s="2">
        <f>gy!U70</f>
        <v>46.886000000000003</v>
      </c>
      <c r="V70" s="2">
        <f>gy!V70</f>
        <v>23.686</v>
      </c>
      <c r="W70" s="2">
        <f>gy!W70</f>
        <v>30.478999999999999</v>
      </c>
      <c r="X70" s="2">
        <f>gy!X70</f>
        <v>33.872</v>
      </c>
      <c r="Y70" s="2">
        <f>gy!Y70</f>
        <v>39.454000000000001</v>
      </c>
      <c r="Z70" s="2">
        <f>gy!Z70</f>
        <v>39.326000000000001</v>
      </c>
    </row>
    <row r="71" spans="1:26" x14ac:dyDescent="0.2">
      <c r="A71" s="1">
        <v>1969</v>
      </c>
      <c r="B71" s="2">
        <f>gy!B71</f>
        <v>20.69</v>
      </c>
      <c r="C71" s="2">
        <f>gy!C71</f>
        <v>24.46</v>
      </c>
      <c r="D71" s="2">
        <f>gy!D71</f>
        <v>41.472999999999999</v>
      </c>
      <c r="E71" s="2">
        <f>gy!E71</f>
        <v>57.744</v>
      </c>
      <c r="F71" s="2">
        <f>gy!F71</f>
        <v>45.603000000000002</v>
      </c>
      <c r="G71" s="2">
        <f>gy!G71</f>
        <v>51.91</v>
      </c>
      <c r="H71" s="2">
        <f>gy!H71</f>
        <v>39.523000000000003</v>
      </c>
      <c r="I71" s="2">
        <f>gy!I71</f>
        <v>40.19</v>
      </c>
      <c r="J71" s="2">
        <f>gy!J71</f>
        <v>26.7</v>
      </c>
      <c r="K71" s="2">
        <f>gy!K71</f>
        <v>53.639000000000003</v>
      </c>
      <c r="L71" s="2">
        <f>gy!L71</f>
        <v>36.340000000000003</v>
      </c>
      <c r="M71" s="2">
        <f>gy!M71</f>
        <v>35.4</v>
      </c>
      <c r="N71" s="2">
        <f>gy!N71</f>
        <v>69.16</v>
      </c>
      <c r="O71" s="2">
        <f>gy!O71</f>
        <v>61.95</v>
      </c>
      <c r="P71" s="2">
        <f>gy!P71</f>
        <v>27.64</v>
      </c>
      <c r="Q71" s="2">
        <f>gy!Q71</f>
        <v>45.31</v>
      </c>
      <c r="R71" s="2">
        <f>gy!R71</f>
        <v>50.24</v>
      </c>
      <c r="S71" s="2">
        <f>gy!S71</f>
        <v>29.39</v>
      </c>
      <c r="T71" s="2">
        <f>gy!T71</f>
        <v>63.776000000000003</v>
      </c>
      <c r="U71" s="2">
        <f>gy!U71</f>
        <v>49.817</v>
      </c>
      <c r="V71" s="2">
        <f>gy!V71</f>
        <v>26.3</v>
      </c>
      <c r="W71" s="2">
        <f>gy!W71</f>
        <v>25.449000000000002</v>
      </c>
      <c r="X71" s="2">
        <f>gy!X71</f>
        <v>38.204999999999998</v>
      </c>
      <c r="Y71" s="2">
        <f>gy!Y71</f>
        <v>42.668999999999997</v>
      </c>
      <c r="Z71" s="2">
        <f>gy!Z71</f>
        <v>40.448999999999998</v>
      </c>
    </row>
    <row r="72" spans="1:26" x14ac:dyDescent="0.2">
      <c r="A72" s="1">
        <v>1970</v>
      </c>
      <c r="B72" s="2">
        <f>gy!B72</f>
        <v>26.896999999999998</v>
      </c>
      <c r="C72" s="2">
        <f>gy!C72</f>
        <v>18.305</v>
      </c>
      <c r="D72" s="2">
        <f>gy!D72</f>
        <v>46.74</v>
      </c>
      <c r="E72" s="2">
        <f>gy!E72</f>
        <v>44.49</v>
      </c>
      <c r="F72" s="2">
        <f>gy!F72</f>
        <v>44.822000000000003</v>
      </c>
      <c r="G72" s="2">
        <f>gy!G72</f>
        <v>56.244</v>
      </c>
      <c r="H72" s="2">
        <f>gy!H72</f>
        <v>43.978999999999999</v>
      </c>
      <c r="I72" s="2">
        <f>gy!I72</f>
        <v>42.26</v>
      </c>
      <c r="J72" s="2">
        <f>gy!J72</f>
        <v>28.25</v>
      </c>
      <c r="K72" s="2">
        <f>gy!K72</f>
        <v>55.902999999999999</v>
      </c>
      <c r="L72" s="2">
        <f>gy!L72</f>
        <v>46.22</v>
      </c>
      <c r="M72" s="2">
        <f>gy!M72</f>
        <v>37.85</v>
      </c>
      <c r="N72" s="2">
        <f>gy!N72</f>
        <v>66.34</v>
      </c>
      <c r="O72" s="2">
        <f>gy!O72</f>
        <v>51.95</v>
      </c>
      <c r="P72" s="2">
        <f>gy!P72</f>
        <v>24.51</v>
      </c>
      <c r="Q72" s="2">
        <f>gy!Q72</f>
        <v>48.3</v>
      </c>
      <c r="R72" s="2">
        <f>gy!R72</f>
        <v>40.24</v>
      </c>
      <c r="S72" s="2">
        <f>gy!S72</f>
        <v>30.69</v>
      </c>
      <c r="T72" s="2">
        <f>gy!T72</f>
        <v>77.421999999999997</v>
      </c>
      <c r="U72" s="2">
        <f>gy!U72</f>
        <v>52.564</v>
      </c>
      <c r="V72" s="2">
        <f>gy!V72</f>
        <v>27.853000000000002</v>
      </c>
      <c r="W72" s="2">
        <f>gy!W72</f>
        <v>25.164999999999999</v>
      </c>
      <c r="X72" s="2">
        <f>gy!X72</f>
        <v>40.051000000000002</v>
      </c>
      <c r="Y72" s="2">
        <f>gy!Y72</f>
        <v>44.773000000000003</v>
      </c>
      <c r="Z72" s="2">
        <f>gy!Z72</f>
        <v>42.697000000000003</v>
      </c>
    </row>
    <row r="73" spans="1:26" x14ac:dyDescent="0.2">
      <c r="A73" s="1">
        <v>1971</v>
      </c>
      <c r="B73" s="2">
        <f>gy!B73</f>
        <v>23.276</v>
      </c>
      <c r="C73" s="2">
        <f>gy!C73</f>
        <v>14.343999999999999</v>
      </c>
      <c r="D73" s="2">
        <f>gy!D73</f>
        <v>44.953000000000003</v>
      </c>
      <c r="E73" s="2">
        <f>gy!E73</f>
        <v>39.856000000000002</v>
      </c>
      <c r="F73" s="2">
        <f>gy!F73</f>
        <v>45.319000000000003</v>
      </c>
      <c r="G73" s="2">
        <f>gy!G73</f>
        <v>56.244</v>
      </c>
      <c r="H73" s="2">
        <f>gy!H73</f>
        <v>53.01</v>
      </c>
      <c r="I73" s="2">
        <f>gy!I73</f>
        <v>53.86</v>
      </c>
      <c r="J73" s="2">
        <f>gy!J73</f>
        <v>27.16</v>
      </c>
      <c r="K73" s="2">
        <f>gy!K73</f>
        <v>47.69</v>
      </c>
      <c r="L73" s="2">
        <f>gy!L73</f>
        <v>43.9</v>
      </c>
      <c r="M73" s="2">
        <f>gy!M73</f>
        <v>48.05</v>
      </c>
      <c r="N73" s="2">
        <f>gy!N73</f>
        <v>72.75</v>
      </c>
      <c r="O73" s="2">
        <f>gy!O73</f>
        <v>33.69</v>
      </c>
      <c r="P73" s="2">
        <f>gy!P73</f>
        <v>27.64</v>
      </c>
      <c r="Q73" s="2">
        <f>gy!Q73</f>
        <v>49.62</v>
      </c>
      <c r="R73" s="2">
        <f>gy!R73</f>
        <v>34.71</v>
      </c>
      <c r="S73" s="2">
        <f>gy!S73</f>
        <v>34.1</v>
      </c>
      <c r="T73" s="2">
        <f>gy!T73</f>
        <v>69.009</v>
      </c>
      <c r="U73" s="2">
        <f>gy!U73</f>
        <v>53.113999999999997</v>
      </c>
      <c r="V73" s="2">
        <f>gy!V73</f>
        <v>26.756</v>
      </c>
      <c r="W73" s="2">
        <f>gy!W73</f>
        <v>21.966999999999999</v>
      </c>
      <c r="X73" s="2">
        <f>gy!X73</f>
        <v>35.384999999999998</v>
      </c>
      <c r="Y73" s="2">
        <f>gy!Y73</f>
        <v>47.140999999999998</v>
      </c>
      <c r="Z73" s="2">
        <f>gy!Z73</f>
        <v>45.317999999999998</v>
      </c>
    </row>
    <row r="74" spans="1:26" x14ac:dyDescent="0.2">
      <c r="A74" s="1">
        <v>1972</v>
      </c>
      <c r="B74" s="2">
        <f>gy!B74</f>
        <v>25.861999999999998</v>
      </c>
      <c r="C74" s="2">
        <f>gy!C74</f>
        <v>17.288</v>
      </c>
      <c r="D74" s="2">
        <f>gy!D74</f>
        <v>44.859000000000002</v>
      </c>
      <c r="E74" s="2">
        <f>gy!E74</f>
        <v>45.448</v>
      </c>
      <c r="F74" s="2">
        <f>gy!F74</f>
        <v>50.567</v>
      </c>
      <c r="G74" s="2">
        <f>gy!G74</f>
        <v>53.933</v>
      </c>
      <c r="H74" s="2">
        <f>gy!H74</f>
        <v>87.137</v>
      </c>
      <c r="I74" s="2">
        <f>gy!I74</f>
        <v>55.29</v>
      </c>
      <c r="J74" s="2">
        <f>gy!J74</f>
        <v>36.39</v>
      </c>
      <c r="K74" s="2">
        <f>gy!K74</f>
        <v>54.383000000000003</v>
      </c>
      <c r="L74" s="2">
        <f>gy!L74</f>
        <v>34.880000000000003</v>
      </c>
      <c r="M74" s="2">
        <f>gy!M74</f>
        <v>55.22</v>
      </c>
      <c r="N74" s="2">
        <f>gy!N74</f>
        <v>69.430000000000007</v>
      </c>
      <c r="O74" s="2">
        <f>gy!O74</f>
        <v>58.7</v>
      </c>
      <c r="P74" s="2">
        <f>gy!P74</f>
        <v>56.49</v>
      </c>
      <c r="Q74" s="2">
        <f>gy!Q74</f>
        <v>52.97</v>
      </c>
      <c r="R74" s="2">
        <f>gy!R74</f>
        <v>34.979999999999997</v>
      </c>
      <c r="S74" s="2">
        <f>gy!S74</f>
        <v>33.6</v>
      </c>
      <c r="T74" s="2">
        <f>gy!T74</f>
        <v>67.921999999999997</v>
      </c>
      <c r="U74" s="2">
        <f>gy!U74</f>
        <v>48.351999999999997</v>
      </c>
      <c r="V74" s="2">
        <f>gy!V74</f>
        <v>28.373999999999999</v>
      </c>
      <c r="W74" s="2">
        <f>gy!W74</f>
        <v>23.943000000000001</v>
      </c>
      <c r="X74" s="2">
        <f>gy!X74</f>
        <v>38.537999999999997</v>
      </c>
      <c r="Y74" s="2">
        <f>gy!Y74</f>
        <v>51.875</v>
      </c>
      <c r="Z74" s="2">
        <f>gy!Z74</f>
        <v>48.689</v>
      </c>
    </row>
    <row r="75" spans="1:26" x14ac:dyDescent="0.2">
      <c r="A75" s="1">
        <v>1973</v>
      </c>
      <c r="B75" s="2">
        <f>gy!B75</f>
        <v>32.069000000000003</v>
      </c>
      <c r="C75" s="2">
        <f>gy!C75</f>
        <v>34.469000000000001</v>
      </c>
      <c r="D75" s="2">
        <f>gy!D75</f>
        <v>45.140999999999998</v>
      </c>
      <c r="E75" s="2">
        <f>gy!E75</f>
        <v>108.14</v>
      </c>
      <c r="F75" s="2">
        <f>gy!F75</f>
        <v>104.4</v>
      </c>
      <c r="G75" s="2">
        <f>gy!G75</f>
        <v>94.382000000000005</v>
      </c>
      <c r="H75" s="2">
        <f>gy!H75</f>
        <v>112.94</v>
      </c>
      <c r="I75" s="2">
        <f>gy!I75</f>
        <v>87.11</v>
      </c>
      <c r="J75" s="2">
        <f>gy!J75</f>
        <v>58.86</v>
      </c>
      <c r="K75" s="2">
        <f>gy!K75</f>
        <v>55.734000000000002</v>
      </c>
      <c r="L75" s="2">
        <f>gy!L75</f>
        <v>48.26</v>
      </c>
      <c r="M75" s="2">
        <f>gy!M75</f>
        <v>74.2</v>
      </c>
      <c r="N75" s="2">
        <f>gy!N75</f>
        <v>67.17</v>
      </c>
      <c r="O75" s="2">
        <f>gy!O75</f>
        <v>126.84</v>
      </c>
      <c r="P75" s="2">
        <f>gy!P75</f>
        <v>65.53</v>
      </c>
      <c r="Q75" s="2">
        <f>gy!Q75</f>
        <v>56.12</v>
      </c>
      <c r="R75" s="2">
        <f>gy!R75</f>
        <v>68.3</v>
      </c>
      <c r="S75" s="2">
        <f>gy!S75</f>
        <v>58.32</v>
      </c>
      <c r="T75" s="2">
        <f>gy!T75</f>
        <v>78.992000000000004</v>
      </c>
      <c r="U75" s="2">
        <f>gy!U75</f>
        <v>45.787999999999997</v>
      </c>
      <c r="V75" s="2">
        <f>gy!V75</f>
        <v>36.375999999999998</v>
      </c>
      <c r="W75" s="2">
        <f>gy!W75</f>
        <v>36.375999999999998</v>
      </c>
      <c r="X75" s="2">
        <f>gy!X75</f>
        <v>41.768999999999998</v>
      </c>
      <c r="Y75" s="2">
        <f>gy!Y75</f>
        <v>60.38</v>
      </c>
      <c r="Z75" s="2">
        <f>gy!Z75</f>
        <v>58.801000000000002</v>
      </c>
    </row>
    <row r="76" spans="1:26" x14ac:dyDescent="0.2">
      <c r="A76" s="1">
        <v>1974</v>
      </c>
      <c r="B76" s="2">
        <f>gy!B76</f>
        <v>34.137999999999998</v>
      </c>
      <c r="C76" s="2">
        <f>gy!C76</f>
        <v>52.506999999999998</v>
      </c>
      <c r="D76" s="2">
        <f>gy!D76</f>
        <v>59.811999999999998</v>
      </c>
      <c r="E76" s="2">
        <f>gy!E76</f>
        <v>167.46</v>
      </c>
      <c r="F76" s="2">
        <f>gy!F76</f>
        <v>148.01</v>
      </c>
      <c r="G76" s="2">
        <f>gy!G76</f>
        <v>127.13</v>
      </c>
      <c r="H76" s="2">
        <f>gy!H76</f>
        <v>351.36</v>
      </c>
      <c r="I76" s="2">
        <f>gy!I76</f>
        <v>63.73</v>
      </c>
      <c r="J76" s="2">
        <f>gy!J76</f>
        <v>44.03</v>
      </c>
      <c r="K76" s="2">
        <f>gy!K76</f>
        <v>62.223999999999997</v>
      </c>
      <c r="L76" s="2">
        <f>gy!L76</f>
        <v>77.91</v>
      </c>
      <c r="M76" s="2">
        <f>gy!M76</f>
        <v>78.92</v>
      </c>
      <c r="N76" s="2">
        <f>gy!N76</f>
        <v>83.72</v>
      </c>
      <c r="O76" s="2">
        <f>gy!O76</f>
        <v>89.29</v>
      </c>
      <c r="P76" s="2">
        <f>gy!P76</f>
        <v>44.15</v>
      </c>
      <c r="Q76" s="2">
        <f>gy!Q76</f>
        <v>64.510000000000005</v>
      </c>
      <c r="R76" s="2">
        <f>gy!R76</f>
        <v>75.52</v>
      </c>
      <c r="S76" s="2">
        <f>gy!S76</f>
        <v>77.930000000000007</v>
      </c>
      <c r="T76" s="2">
        <f>gy!T76</f>
        <v>102.85</v>
      </c>
      <c r="U76" s="2">
        <f>gy!U76</f>
        <v>62.454000000000001</v>
      </c>
      <c r="V76" s="2">
        <f>gy!V76</f>
        <v>63.356000000000002</v>
      </c>
      <c r="W76" s="2">
        <f>gy!W76</f>
        <v>66.897000000000006</v>
      </c>
      <c r="X76" s="2">
        <f>gy!X76</f>
        <v>57.768999999999998</v>
      </c>
      <c r="Y76" s="2">
        <f>gy!Y76</f>
        <v>105.07</v>
      </c>
      <c r="Z76" s="2">
        <f>gy!Z76</f>
        <v>71.161000000000001</v>
      </c>
    </row>
    <row r="77" spans="1:26" x14ac:dyDescent="0.2">
      <c r="A77" s="1">
        <v>1975</v>
      </c>
      <c r="B77" s="2">
        <f>gy!B77</f>
        <v>33.621000000000002</v>
      </c>
      <c r="C77" s="2">
        <f>gy!C77</f>
        <v>40.036000000000001</v>
      </c>
      <c r="D77" s="2">
        <f>gy!D77</f>
        <v>59.06</v>
      </c>
      <c r="E77" s="2">
        <f>gy!E77</f>
        <v>112.18</v>
      </c>
      <c r="F77" s="2">
        <f>gy!F77</f>
        <v>128.58000000000001</v>
      </c>
      <c r="G77" s="2">
        <f>gy!G77</f>
        <v>115.18</v>
      </c>
      <c r="H77" s="2">
        <f>gy!H77</f>
        <v>240.42</v>
      </c>
      <c r="I77" s="2">
        <f>gy!I77</f>
        <v>34.94</v>
      </c>
      <c r="J77" s="2">
        <f>gy!J77</f>
        <v>26.63</v>
      </c>
      <c r="K77" s="2">
        <f>gy!K77</f>
        <v>83.382000000000005</v>
      </c>
      <c r="L77" s="2">
        <f>gy!L77</f>
        <v>75.58</v>
      </c>
      <c r="M77" s="2">
        <f>gy!M77</f>
        <v>79.39</v>
      </c>
      <c r="N77" s="2">
        <f>gy!N77</f>
        <v>83.14</v>
      </c>
      <c r="O77" s="2">
        <f>gy!O77</f>
        <v>76.2</v>
      </c>
      <c r="P77" s="2">
        <f>gy!P77</f>
        <v>44.67</v>
      </c>
      <c r="Q77" s="2">
        <f>gy!Q77</f>
        <v>76.569999999999993</v>
      </c>
      <c r="R77" s="2">
        <f>gy!R77</f>
        <v>57.32</v>
      </c>
      <c r="S77" s="2">
        <f>gy!S77</f>
        <v>61.88</v>
      </c>
      <c r="T77" s="2">
        <f>gy!T77</f>
        <v>85.257999999999996</v>
      </c>
      <c r="U77" s="2">
        <f>gy!U77</f>
        <v>72.894000000000005</v>
      </c>
      <c r="V77" s="2">
        <f>gy!V77</f>
        <v>54.331000000000003</v>
      </c>
      <c r="W77" s="2">
        <f>gy!W77</f>
        <v>62.805</v>
      </c>
      <c r="X77" s="2">
        <f>gy!X77</f>
        <v>55.204999999999998</v>
      </c>
      <c r="Y77" s="2">
        <f>gy!Y77</f>
        <v>113.83</v>
      </c>
      <c r="Z77" s="2">
        <f>gy!Z77</f>
        <v>79.025999999999996</v>
      </c>
    </row>
    <row r="78" spans="1:26" x14ac:dyDescent="0.2">
      <c r="A78" s="1">
        <v>1976</v>
      </c>
      <c r="B78" s="2">
        <f>gy!B78</f>
        <v>73.965000000000003</v>
      </c>
      <c r="C78" s="2">
        <f>gy!C78</f>
        <v>58.500999999999998</v>
      </c>
      <c r="D78" s="2">
        <f>gy!D78</f>
        <v>65.549000000000007</v>
      </c>
      <c r="E78" s="2">
        <f>gy!E78</f>
        <v>78.63</v>
      </c>
      <c r="F78" s="2">
        <f>gy!F78</f>
        <v>105.74</v>
      </c>
      <c r="G78" s="2">
        <f>gy!G78</f>
        <v>108.25</v>
      </c>
      <c r="H78" s="2">
        <f>gy!H78</f>
        <v>135.81</v>
      </c>
      <c r="I78" s="2">
        <f>gy!I78</f>
        <v>50.19</v>
      </c>
      <c r="J78" s="2">
        <f>gy!J78</f>
        <v>48.15</v>
      </c>
      <c r="K78" s="2">
        <f>gy!K78</f>
        <v>86.965000000000003</v>
      </c>
      <c r="L78" s="2">
        <f>gy!L78</f>
        <v>59.3</v>
      </c>
      <c r="M78" s="2">
        <f>gy!M78</f>
        <v>106.67</v>
      </c>
      <c r="N78" s="2">
        <f>gy!N78</f>
        <v>70.64</v>
      </c>
      <c r="O78" s="2">
        <f>gy!O78</f>
        <v>92.39</v>
      </c>
      <c r="P78" s="2">
        <f>gy!P78</f>
        <v>64.48</v>
      </c>
      <c r="Q78" s="2">
        <f>gy!Q78</f>
        <v>83.39</v>
      </c>
      <c r="R78" s="2">
        <f>gy!R78</f>
        <v>75.89</v>
      </c>
      <c r="S78" s="2">
        <f>gy!S78</f>
        <v>68.569999999999993</v>
      </c>
      <c r="T78" s="2">
        <f>gy!T78</f>
        <v>92.343000000000004</v>
      </c>
      <c r="U78" s="2">
        <f>gy!U78</f>
        <v>81.319000000000003</v>
      </c>
      <c r="V78" s="2">
        <f>gy!V78</f>
        <v>60.725999999999999</v>
      </c>
      <c r="W78" s="2">
        <f>gy!W78</f>
        <v>61.866999999999997</v>
      </c>
      <c r="X78" s="2">
        <f>gy!X78</f>
        <v>59.231000000000002</v>
      </c>
      <c r="Y78" s="2">
        <f>gy!Y78</f>
        <v>109.07</v>
      </c>
      <c r="Z78" s="2">
        <f>gy!Z78</f>
        <v>78.652000000000001</v>
      </c>
    </row>
    <row r="79" spans="1:26" x14ac:dyDescent="0.2">
      <c r="A79" s="1">
        <v>1977</v>
      </c>
      <c r="B79" s="2">
        <f>gy!B79</f>
        <v>124.66</v>
      </c>
      <c r="C79" s="2">
        <f>gy!C79</f>
        <v>108.39</v>
      </c>
      <c r="D79" s="2">
        <f>gy!D79</f>
        <v>114.64</v>
      </c>
      <c r="E79" s="2">
        <f>gy!E79</f>
        <v>84.099000000000004</v>
      </c>
      <c r="F79" s="2">
        <f>gy!F79</f>
        <v>82.126999999999995</v>
      </c>
      <c r="G79" s="2">
        <f>gy!G79</f>
        <v>91.781999999999996</v>
      </c>
      <c r="H79" s="2">
        <f>gy!H79</f>
        <v>95.228999999999999</v>
      </c>
      <c r="I79" s="2">
        <f>gy!I79</f>
        <v>77.73</v>
      </c>
      <c r="J79" s="2">
        <f>gy!J79</f>
        <v>80.25</v>
      </c>
      <c r="K79" s="2">
        <f>gy!K79</f>
        <v>92.846000000000004</v>
      </c>
      <c r="L79" s="2">
        <f>gy!L79</f>
        <v>88.37</v>
      </c>
      <c r="M79" s="2">
        <f>gy!M79</f>
        <v>102.23</v>
      </c>
      <c r="N79" s="2">
        <f>gy!N79</f>
        <v>89.55</v>
      </c>
      <c r="O79" s="2">
        <f>gy!O79</f>
        <v>93</v>
      </c>
      <c r="P79" s="2">
        <f>gy!P79</f>
        <v>70.569999999999993</v>
      </c>
      <c r="Q79" s="2">
        <f>gy!Q79</f>
        <v>88.64</v>
      </c>
      <c r="R79" s="2">
        <f>gy!R79</f>
        <v>79.77</v>
      </c>
      <c r="S79" s="2">
        <f>gy!S79</f>
        <v>92.91</v>
      </c>
      <c r="T79" s="2">
        <f>gy!T79</f>
        <v>88.304000000000002</v>
      </c>
      <c r="U79" s="2">
        <f>gy!U79</f>
        <v>93.956000000000003</v>
      </c>
      <c r="V79" s="2">
        <f>gy!V79</f>
        <v>85.471999999999994</v>
      </c>
      <c r="W79" s="2">
        <f>gy!W79</f>
        <v>65.688999999999993</v>
      </c>
      <c r="X79" s="2">
        <f>gy!X79</f>
        <v>78.718000000000004</v>
      </c>
      <c r="Y79" s="2">
        <f>gy!Y79</f>
        <v>100.51</v>
      </c>
      <c r="Z79" s="2">
        <f>gy!Z79</f>
        <v>86.516999999999996</v>
      </c>
    </row>
    <row r="80" spans="1:26" x14ac:dyDescent="0.2">
      <c r="A80" s="1">
        <v>1978</v>
      </c>
      <c r="B80" s="2">
        <f>gy!B80</f>
        <v>85.861999999999995</v>
      </c>
      <c r="C80" s="2">
        <f>gy!C80</f>
        <v>97.412999999999997</v>
      </c>
      <c r="D80" s="2">
        <f>gy!D80</f>
        <v>93.385999999999996</v>
      </c>
      <c r="E80" s="2">
        <f>gy!E80</f>
        <v>113.54</v>
      </c>
      <c r="F80" s="2">
        <f>gy!F80</f>
        <v>95.602000000000004</v>
      </c>
      <c r="G80" s="2">
        <f>gy!G80</f>
        <v>96.983000000000004</v>
      </c>
      <c r="H80" s="2">
        <f>gy!H80</f>
        <v>91.477000000000004</v>
      </c>
      <c r="I80" s="2">
        <f>gy!I80</f>
        <v>83.17</v>
      </c>
      <c r="J80" s="2">
        <f>gy!J80</f>
        <v>96.89</v>
      </c>
      <c r="K80" s="2">
        <f>gy!K80</f>
        <v>97.103999999999999</v>
      </c>
      <c r="L80" s="2">
        <f>gy!L80</f>
        <v>101.45</v>
      </c>
      <c r="M80" s="2">
        <f>gy!M80</f>
        <v>92.61</v>
      </c>
      <c r="N80" s="2">
        <f>gy!N80</f>
        <v>104.74</v>
      </c>
      <c r="O80" s="2">
        <f>gy!O80</f>
        <v>96.4</v>
      </c>
      <c r="P80" s="2">
        <f>gy!P80</f>
        <v>90.04</v>
      </c>
      <c r="Q80" s="2">
        <f>gy!Q80</f>
        <v>103.32</v>
      </c>
      <c r="R80" s="2">
        <f>gy!R80</f>
        <v>96.4</v>
      </c>
      <c r="S80" s="2">
        <f>gy!S80</f>
        <v>92.21</v>
      </c>
      <c r="T80" s="2">
        <f>gy!T80</f>
        <v>87.900999999999996</v>
      </c>
      <c r="U80" s="2">
        <f>gy!U80</f>
        <v>97.253</v>
      </c>
      <c r="V80" s="2">
        <f>gy!V80</f>
        <v>100.66</v>
      </c>
      <c r="W80" s="2">
        <f>gy!W80</f>
        <v>76.73</v>
      </c>
      <c r="X80" s="2">
        <f>gy!X80</f>
        <v>86.281999999999996</v>
      </c>
      <c r="Y80" s="2">
        <f>gy!Y80</f>
        <v>90.510999999999996</v>
      </c>
      <c r="Z80" s="2">
        <f>gy!Z80</f>
        <v>98.876000000000005</v>
      </c>
    </row>
    <row r="81" spans="1:26" x14ac:dyDescent="0.2">
      <c r="A81" s="1">
        <v>1979</v>
      </c>
      <c r="B81" s="2">
        <f>gy!B81</f>
        <v>89.483000000000004</v>
      </c>
      <c r="C81" s="2">
        <f>gy!C81</f>
        <v>94.201999999999998</v>
      </c>
      <c r="D81" s="2">
        <f>gy!D81</f>
        <v>91.974999999999994</v>
      </c>
      <c r="E81" s="2">
        <f>gy!E81</f>
        <v>102.36</v>
      </c>
      <c r="F81" s="2">
        <f>gy!F81</f>
        <v>122.27</v>
      </c>
      <c r="G81" s="2">
        <f>gy!G81</f>
        <v>111.24</v>
      </c>
      <c r="H81" s="2">
        <f>gy!H81</f>
        <v>113.29</v>
      </c>
      <c r="I81" s="2">
        <f>gy!I81</f>
        <v>139.1</v>
      </c>
      <c r="J81" s="2">
        <f>gy!J81</f>
        <v>122.85</v>
      </c>
      <c r="K81" s="2">
        <f>gy!K81</f>
        <v>110.05</v>
      </c>
      <c r="L81" s="2">
        <f>gy!L81</f>
        <v>110.17</v>
      </c>
      <c r="M81" s="2">
        <f>gy!M81</f>
        <v>105.16</v>
      </c>
      <c r="N81" s="2">
        <f>gy!N81</f>
        <v>105.71</v>
      </c>
      <c r="O81" s="2">
        <f>gy!O81</f>
        <v>110.6</v>
      </c>
      <c r="P81" s="2">
        <f>gy!P81</f>
        <v>139.4</v>
      </c>
      <c r="Q81" s="2">
        <f>gy!Q81</f>
        <v>108.04</v>
      </c>
      <c r="R81" s="2">
        <f>gy!R81</f>
        <v>123.83</v>
      </c>
      <c r="S81" s="2">
        <f>gy!S81</f>
        <v>114.88</v>
      </c>
      <c r="T81" s="2">
        <f>gy!T81</f>
        <v>123.79</v>
      </c>
      <c r="U81" s="2">
        <f>gy!U81</f>
        <v>108.79</v>
      </c>
      <c r="V81" s="2">
        <f>gy!V81</f>
        <v>113.87</v>
      </c>
      <c r="W81" s="2">
        <f>gy!W81</f>
        <v>157.58000000000001</v>
      </c>
      <c r="X81" s="2">
        <f>gy!X81</f>
        <v>135</v>
      </c>
      <c r="Y81" s="2">
        <f>gy!Y81</f>
        <v>108.98</v>
      </c>
      <c r="Z81" s="2">
        <f>gy!Z81</f>
        <v>114.61</v>
      </c>
    </row>
    <row r="82" spans="1:26" x14ac:dyDescent="0.2">
      <c r="A82" s="1">
        <v>1980</v>
      </c>
      <c r="B82" s="2">
        <f>gy!B82</f>
        <v>80.69</v>
      </c>
      <c r="C82" s="2">
        <f>gy!C82</f>
        <v>74.397999999999996</v>
      </c>
      <c r="D82" s="2">
        <f>gy!D82</f>
        <v>95.173000000000002</v>
      </c>
      <c r="E82" s="2">
        <f>gy!E82</f>
        <v>134.06</v>
      </c>
      <c r="F82" s="2">
        <f>gy!F82</f>
        <v>135.32</v>
      </c>
      <c r="G82" s="2">
        <f>gy!G82</f>
        <v>120.67</v>
      </c>
      <c r="H82" s="2">
        <f>gy!H82</f>
        <v>336.24</v>
      </c>
      <c r="I82" s="2">
        <f>gy!I82</f>
        <v>165.04</v>
      </c>
      <c r="J82" s="2">
        <f>gy!J82</f>
        <v>140.32</v>
      </c>
      <c r="K82" s="2">
        <f>gy!K82</f>
        <v>128.1</v>
      </c>
      <c r="L82" s="2">
        <f>gy!L82</f>
        <v>99.13</v>
      </c>
      <c r="M82" s="2">
        <f>gy!M82</f>
        <v>118.94</v>
      </c>
      <c r="N82" s="2">
        <f>gy!N82</f>
        <v>98.37</v>
      </c>
      <c r="O82" s="2">
        <f>gy!O82</f>
        <v>115.17</v>
      </c>
      <c r="P82" s="2">
        <f>gy!P82</f>
        <v>87.6</v>
      </c>
      <c r="Q82" s="2">
        <f>gy!Q82</f>
        <v>110.66</v>
      </c>
      <c r="R82" s="2">
        <f>gy!R82</f>
        <v>141.41</v>
      </c>
      <c r="S82" s="2">
        <f>gy!S82</f>
        <v>139.75</v>
      </c>
      <c r="T82" s="2">
        <f>gy!T82</f>
        <v>137.37</v>
      </c>
      <c r="U82" s="2">
        <f>gy!U82</f>
        <v>127.11</v>
      </c>
      <c r="V82" s="2">
        <f>gy!V82</f>
        <v>135.26</v>
      </c>
      <c r="W82" s="2">
        <f>gy!W82</f>
        <v>293.18</v>
      </c>
      <c r="X82" s="2">
        <f>gy!X82</f>
        <v>108.79</v>
      </c>
      <c r="Y82" s="2">
        <f>gy!Y82</f>
        <v>109.3</v>
      </c>
      <c r="Z82" s="2">
        <f>gy!Z82</f>
        <v>125.47</v>
      </c>
    </row>
    <row r="83" spans="1:26" x14ac:dyDescent="0.2">
      <c r="A83" s="1">
        <v>1981</v>
      </c>
      <c r="B83" s="2">
        <f>gy!B83</f>
        <v>66.206999999999994</v>
      </c>
      <c r="C83" s="2">
        <f>gy!C83</f>
        <v>59.411000000000001</v>
      </c>
      <c r="D83" s="2">
        <f>gy!D83</f>
        <v>86.05</v>
      </c>
      <c r="E83" s="2">
        <f>gy!E83</f>
        <v>149.22999999999999</v>
      </c>
      <c r="F83" s="2">
        <f>gy!F83</f>
        <v>139.29</v>
      </c>
      <c r="G83" s="2">
        <f>gy!G83</f>
        <v>125.97</v>
      </c>
      <c r="H83" s="2">
        <f>gy!H83</f>
        <v>198.9</v>
      </c>
      <c r="I83" s="2">
        <f>gy!I83</f>
        <v>141.63999999999999</v>
      </c>
      <c r="J83" s="2">
        <f>gy!J83</f>
        <v>133.16999999999999</v>
      </c>
      <c r="K83" s="2">
        <f>gy!K83</f>
        <v>135.63999999999999</v>
      </c>
      <c r="L83" s="2">
        <f>gy!L83</f>
        <v>95.64</v>
      </c>
      <c r="M83" s="2">
        <f>gy!M83</f>
        <v>108.94</v>
      </c>
      <c r="N83" s="2">
        <f>gy!N83</f>
        <v>88.52</v>
      </c>
      <c r="O83" s="2">
        <f>gy!O83</f>
        <v>107.05</v>
      </c>
      <c r="P83" s="2">
        <f>gy!P83</f>
        <v>83.6</v>
      </c>
      <c r="Q83" s="2">
        <f>gy!Q83</f>
        <v>125.87</v>
      </c>
      <c r="R83" s="2">
        <f>gy!R83</f>
        <v>108.91</v>
      </c>
      <c r="S83" s="2">
        <f>gy!S83</f>
        <v>110.28</v>
      </c>
      <c r="T83" s="2">
        <f>gy!T83</f>
        <v>112.38</v>
      </c>
      <c r="U83" s="2">
        <f>gy!U83</f>
        <v>139.19</v>
      </c>
      <c r="V83" s="2">
        <f>gy!V83</f>
        <v>115.51</v>
      </c>
      <c r="W83" s="2">
        <f>gy!W83</f>
        <v>148.93</v>
      </c>
      <c r="X83" s="2">
        <f>gy!X83</f>
        <v>93.691999999999993</v>
      </c>
      <c r="Y83" s="2">
        <f>gy!Y83</f>
        <v>130.22999999999999</v>
      </c>
      <c r="Z83" s="2">
        <f>gy!Z83</f>
        <v>119.1</v>
      </c>
    </row>
    <row r="84" spans="1:26" x14ac:dyDescent="0.2">
      <c r="A84" s="1">
        <v>1982</v>
      </c>
      <c r="B84" s="2">
        <f>gy!B84</f>
        <v>72.418999999999997</v>
      </c>
      <c r="C84" s="2">
        <f>gy!C84</f>
        <v>49.603999999999999</v>
      </c>
      <c r="D84" s="2">
        <f>gy!D84</f>
        <v>82.447000000000003</v>
      </c>
      <c r="E84" s="2">
        <f>gy!E84</f>
        <v>90.531999999999996</v>
      </c>
      <c r="F84" s="2">
        <f>gy!F84</f>
        <v>118.04</v>
      </c>
      <c r="G84" s="2">
        <f>gy!G84</f>
        <v>105.28</v>
      </c>
      <c r="H84" s="2">
        <f>gy!H84</f>
        <v>99.052999999999997</v>
      </c>
      <c r="I84" s="2">
        <f>gy!I84</f>
        <v>112.45</v>
      </c>
      <c r="J84" s="2">
        <f>gy!J84</f>
        <v>115.59</v>
      </c>
      <c r="K84" s="2">
        <f>gy!K84</f>
        <v>126.51</v>
      </c>
      <c r="L84" s="2">
        <f>gy!L84</f>
        <v>73.55</v>
      </c>
      <c r="M84" s="2">
        <f>gy!M84</f>
        <v>94.47</v>
      </c>
      <c r="N84" s="2">
        <f>gy!N84</f>
        <v>82.18</v>
      </c>
      <c r="O84" s="2">
        <f>gy!O84</f>
        <v>98.3</v>
      </c>
      <c r="P84" s="2">
        <f>gy!P84</f>
        <v>80.819999999999993</v>
      </c>
      <c r="Q84" s="2">
        <f>gy!Q84</f>
        <v>137.41</v>
      </c>
      <c r="R84" s="2">
        <f>gy!R84</f>
        <v>87.19</v>
      </c>
      <c r="S84" s="2">
        <f>gy!S84</f>
        <v>92.99</v>
      </c>
      <c r="T84" s="2">
        <f>gy!T84</f>
        <v>97.790999999999997</v>
      </c>
      <c r="U84" s="2">
        <f>gy!U84</f>
        <v>139.19</v>
      </c>
      <c r="V84" s="2">
        <f>gy!V84</f>
        <v>104.53</v>
      </c>
      <c r="W84" s="2">
        <f>gy!W84</f>
        <v>112.96</v>
      </c>
      <c r="X84" s="2">
        <f>gy!X84</f>
        <v>61.222000000000001</v>
      </c>
      <c r="Y84" s="2">
        <f>gy!Y84</f>
        <v>112.47</v>
      </c>
      <c r="Z84" s="2">
        <f>gy!Z84</f>
        <v>115.73</v>
      </c>
    </row>
    <row r="85" spans="1:26" x14ac:dyDescent="0.2">
      <c r="A85" s="1">
        <v>1983</v>
      </c>
      <c r="B85" s="2">
        <f>gy!B85</f>
        <v>68.048000000000002</v>
      </c>
      <c r="C85" s="2">
        <f>gy!C85</f>
        <v>60.573999999999998</v>
      </c>
      <c r="D85" s="2">
        <f>gy!D85</f>
        <v>99.338999999999999</v>
      </c>
      <c r="E85" s="2">
        <f>gy!E85</f>
        <v>85.596000000000004</v>
      </c>
      <c r="F85" s="2">
        <f>gy!F85</f>
        <v>120.22</v>
      </c>
      <c r="G85" s="2">
        <f>gy!G85</f>
        <v>130.97</v>
      </c>
      <c r="H85" s="2">
        <f>gy!H85</f>
        <v>99.534000000000006</v>
      </c>
      <c r="I85" s="2">
        <f>gy!I85</f>
        <v>108.88</v>
      </c>
      <c r="J85" s="2">
        <f>gy!J85</f>
        <v>93.86</v>
      </c>
      <c r="K85" s="2">
        <f>gy!K85</f>
        <v>144.93</v>
      </c>
      <c r="L85" s="2">
        <f>gy!L85</f>
        <v>87.21</v>
      </c>
      <c r="M85" s="2">
        <f>gy!M85</f>
        <v>108.53</v>
      </c>
      <c r="N85" s="2">
        <f>gy!N85</f>
        <v>86.14</v>
      </c>
      <c r="O85" s="2">
        <f>gy!O85</f>
        <v>91.06</v>
      </c>
      <c r="P85" s="2">
        <f>gy!P85</f>
        <v>95.42</v>
      </c>
      <c r="Q85" s="2">
        <f>gy!Q85</f>
        <v>141.61000000000001</v>
      </c>
      <c r="R85" s="2">
        <f>gy!R85</f>
        <v>107.71</v>
      </c>
      <c r="S85" s="2">
        <f>gy!S85</f>
        <v>95.44</v>
      </c>
      <c r="T85" s="2">
        <f>gy!T85</f>
        <v>104.44</v>
      </c>
      <c r="U85" s="2">
        <f>gy!U85</f>
        <v>142.31</v>
      </c>
      <c r="V85" s="2">
        <f>gy!V85</f>
        <v>103.07</v>
      </c>
      <c r="W85" s="2">
        <f>gy!W85</f>
        <v>162.54</v>
      </c>
      <c r="X85" s="2">
        <f>gy!X85</f>
        <v>52.058</v>
      </c>
      <c r="Y85" s="2">
        <f>gy!Y85</f>
        <v>121</v>
      </c>
      <c r="Z85" s="2">
        <f>gy!Z85</f>
        <v>110.49</v>
      </c>
    </row>
    <row r="86" spans="1:26" x14ac:dyDescent="0.2">
      <c r="A86" s="1">
        <v>1984</v>
      </c>
      <c r="B86" s="2">
        <f>gy!B86</f>
        <v>74.55</v>
      </c>
      <c r="C86" s="2">
        <f>gy!C86</f>
        <v>70.11</v>
      </c>
      <c r="D86" s="2">
        <f>gy!D86</f>
        <v>147.52000000000001</v>
      </c>
      <c r="E86" s="2">
        <f>gy!E86</f>
        <v>77.930000000000007</v>
      </c>
      <c r="F86" s="2">
        <f>gy!F86</f>
        <v>117.31</v>
      </c>
      <c r="G86" s="2">
        <f>gy!G86</f>
        <v>130.87</v>
      </c>
      <c r="H86" s="2">
        <f>gy!H86</f>
        <v>61.31</v>
      </c>
      <c r="I86" s="2">
        <f>gy!I86</f>
        <v>101.43</v>
      </c>
      <c r="J86" s="2">
        <f>gy!J86</f>
        <v>93.37</v>
      </c>
      <c r="K86" s="2">
        <f>gy!K86</f>
        <v>125</v>
      </c>
      <c r="L86" s="2">
        <f>gy!L86</f>
        <v>126.9</v>
      </c>
      <c r="M86" s="2">
        <f>gy!M86</f>
        <v>104.55</v>
      </c>
      <c r="N86" s="2">
        <f>gy!N86</f>
        <v>157.37</v>
      </c>
      <c r="O86" s="2">
        <f>gy!O86</f>
        <v>93.34</v>
      </c>
      <c r="P86" s="2">
        <f>gy!P86</f>
        <v>122.81</v>
      </c>
      <c r="Q86" s="2">
        <f>gy!Q86</f>
        <v>147.9</v>
      </c>
      <c r="R86" s="2">
        <f>gy!R86</f>
        <v>95.55</v>
      </c>
      <c r="S86" s="2">
        <f>gy!S86</f>
        <v>96.38</v>
      </c>
      <c r="T86" s="2">
        <f>gy!T86</f>
        <v>89.58</v>
      </c>
      <c r="U86" s="2">
        <f>gy!U86</f>
        <v>148.41999999999999</v>
      </c>
      <c r="V86" s="2">
        <f>gy!V86</f>
        <v>99.73</v>
      </c>
      <c r="W86" s="2">
        <f>gy!W86</f>
        <v>115.65</v>
      </c>
      <c r="X86" s="2">
        <f>gy!X86</f>
        <v>61.35</v>
      </c>
      <c r="Y86" s="2">
        <f>gy!Y86</f>
        <v>142.1</v>
      </c>
      <c r="Z86" s="2">
        <f>gy!Z86</f>
        <v>108.61</v>
      </c>
    </row>
    <row r="87" spans="1:26" x14ac:dyDescent="0.2">
      <c r="A87" s="1">
        <v>1985</v>
      </c>
      <c r="B87" s="2">
        <f>gy!B87</f>
        <v>75.53</v>
      </c>
      <c r="C87" s="2">
        <f>gy!C87</f>
        <v>65.66</v>
      </c>
      <c r="D87" s="2">
        <f>gy!D87</f>
        <v>84.42</v>
      </c>
      <c r="E87" s="2">
        <f>gy!E87</f>
        <v>66.739999999999995</v>
      </c>
      <c r="F87" s="2">
        <f>gy!F87</f>
        <v>122.92</v>
      </c>
      <c r="G87" s="2">
        <f>gy!G87</f>
        <v>108.05</v>
      </c>
      <c r="H87" s="2">
        <f>gy!H87</f>
        <v>48.09</v>
      </c>
      <c r="I87" s="2">
        <f>gy!I87</f>
        <v>96.12</v>
      </c>
      <c r="J87" s="2">
        <f>gy!J87</f>
        <v>89.68</v>
      </c>
      <c r="K87" s="2">
        <f>gy!K87</f>
        <v>131.41999999999999</v>
      </c>
      <c r="L87" s="2">
        <f>gy!L87</f>
        <v>87.21</v>
      </c>
      <c r="M87" s="2">
        <f>gy!M87</f>
        <v>77.2</v>
      </c>
      <c r="N87" s="2">
        <f>gy!N87</f>
        <v>173.06</v>
      </c>
      <c r="O87" s="2">
        <f>gy!O87</f>
        <v>82.77</v>
      </c>
      <c r="P87" s="2">
        <f>gy!P87</f>
        <v>98.93</v>
      </c>
      <c r="Q87" s="2">
        <f>gy!Q87</f>
        <v>133.22</v>
      </c>
      <c r="R87" s="2">
        <f>gy!R87</f>
        <v>79.91</v>
      </c>
      <c r="S87" s="2">
        <f>gy!S87</f>
        <v>86.65</v>
      </c>
      <c r="T87" s="2">
        <f>gy!T87</f>
        <v>87.98</v>
      </c>
      <c r="U87" s="2">
        <f>gy!U87</f>
        <v>148.41999999999999</v>
      </c>
      <c r="V87" s="2">
        <f>gy!V87</f>
        <v>94.66</v>
      </c>
      <c r="W87" s="2">
        <f>gy!W87</f>
        <v>87.26</v>
      </c>
      <c r="X87" s="2">
        <f>gy!X87</f>
        <v>45.79</v>
      </c>
      <c r="Y87" s="2">
        <f>gy!Y87</f>
        <v>118.02</v>
      </c>
      <c r="Z87" s="2">
        <f>gy!Z87</f>
        <v>109.59</v>
      </c>
    </row>
    <row r="88" spans="1:26" x14ac:dyDescent="0.2">
      <c r="A88" s="1">
        <v>1986</v>
      </c>
      <c r="B88" s="2">
        <f>gy!B88</f>
        <v>100.52</v>
      </c>
      <c r="C88" s="2">
        <f>gy!C88</f>
        <v>60.98</v>
      </c>
      <c r="D88" s="2">
        <f>gy!D88</f>
        <v>82.29</v>
      </c>
      <c r="E88" s="2">
        <f>gy!E88</f>
        <v>65.540000000000006</v>
      </c>
      <c r="F88" s="2">
        <f>gy!F88</f>
        <v>113.48</v>
      </c>
      <c r="G88" s="2">
        <f>gy!G88</f>
        <v>85.71</v>
      </c>
      <c r="H88" s="2">
        <f>gy!H88</f>
        <v>73.03</v>
      </c>
      <c r="I88" s="2">
        <f>gy!I88</f>
        <v>93.71</v>
      </c>
      <c r="J88" s="2">
        <f>gy!J88</f>
        <v>104.5</v>
      </c>
      <c r="K88" s="2">
        <f>gy!K88</f>
        <v>136.15</v>
      </c>
      <c r="L88" s="2">
        <f>gy!L88</f>
        <v>43.52</v>
      </c>
      <c r="M88" s="2">
        <f>gy!M88</f>
        <v>61.5</v>
      </c>
      <c r="N88" s="2">
        <f>gy!N88</f>
        <v>79.08</v>
      </c>
      <c r="O88" s="2">
        <f>gy!O88</f>
        <v>79.05</v>
      </c>
      <c r="P88" s="2">
        <f>gy!P88</f>
        <v>98.93</v>
      </c>
      <c r="Q88" s="2">
        <f>gy!Q88</f>
        <v>133.22</v>
      </c>
      <c r="R88" s="2">
        <f>gy!R88</f>
        <v>81.650000000000006</v>
      </c>
      <c r="S88" s="2">
        <f>gy!S88</f>
        <v>83.82</v>
      </c>
      <c r="T88" s="2">
        <f>gy!T88</f>
        <v>86.67</v>
      </c>
      <c r="U88" s="2">
        <f>gy!U88</f>
        <v>168.72</v>
      </c>
      <c r="V88" s="2">
        <f>gy!V88</f>
        <v>58.56</v>
      </c>
      <c r="W88" s="2">
        <f>gy!W88</f>
        <v>77.849999999999994</v>
      </c>
      <c r="X88" s="2">
        <f>gy!X88</f>
        <v>48.65</v>
      </c>
      <c r="Y88" s="2">
        <f>gy!Y88</f>
        <v>111.64</v>
      </c>
      <c r="Z88" s="2">
        <f>gy!Z88</f>
        <v>130.30000000000001</v>
      </c>
    </row>
    <row r="89" spans="1:26" x14ac:dyDescent="0.2">
      <c r="A89" s="1">
        <v>1987</v>
      </c>
      <c r="B89">
        <f>100*Index80!B89/'gy80'!B$120</f>
        <v>58.316526615304632</v>
      </c>
      <c r="C89">
        <f>100*Index80!C89/'gy80'!C$120</f>
        <v>56.985603571993458</v>
      </c>
      <c r="D89">
        <f>100*Index80!D89/'gy80'!D$120</f>
        <v>94.710412746317687</v>
      </c>
      <c r="E89">
        <f>100*Index80!E89/'gy80'!E$120</f>
        <v>70.044767677352809</v>
      </c>
      <c r="F89">
        <f>100*Index80!F89/'gy80'!F$120</f>
        <v>94.681762146754309</v>
      </c>
      <c r="G89">
        <f>100*Index80!G89/'gy80'!G$120</f>
        <v>72.901570289071941</v>
      </c>
      <c r="H89">
        <f>100*Index80!H89/'gy80'!H$120</f>
        <v>79.337267254313829</v>
      </c>
      <c r="I89">
        <f>100*Index80!I89/'gy80'!I$120</f>
        <v>142.60885912415483</v>
      </c>
      <c r="J89">
        <f>100*Index80!J89/'gy80'!J$120</f>
        <v>105.13512930711883</v>
      </c>
      <c r="K89">
        <f>100*Index80!K89/'gy80'!K$120</f>
        <v>132.86572559366755</v>
      </c>
      <c r="L89">
        <f>100*Index80!L89/'gy80'!L$120</f>
        <v>58.273733374660047</v>
      </c>
      <c r="M89">
        <f>100*Index80!M89/'gy80'!M$120</f>
        <v>95.785339521250606</v>
      </c>
      <c r="N89">
        <f>100*Index80!N89/'gy80'!N$120</f>
        <v>102.62737694805196</v>
      </c>
      <c r="O89">
        <f>100*Index80!O89/'gy80'!O$120</f>
        <v>109.30575977435051</v>
      </c>
      <c r="P89">
        <f>100*Index80!P89/'gy80'!P$120</f>
        <v>152.31717705908596</v>
      </c>
      <c r="Q89">
        <f>100*Index80!Q89/'gy80'!Q$120</f>
        <v>133.49782953572748</v>
      </c>
      <c r="R89">
        <f>100*Index80!R89/'gy80'!R$120</f>
        <v>97.252036215816688</v>
      </c>
      <c r="S89">
        <f>100*Index80!S89/'gy80'!S$120</f>
        <v>123.15137537858044</v>
      </c>
      <c r="T89">
        <f>100*Index80!T89/'gy80'!T$120</f>
        <v>112.22094688440347</v>
      </c>
      <c r="U89">
        <f>100*Index80!U89/'gy80'!U$120</f>
        <v>136.62624525598235</v>
      </c>
      <c r="V89">
        <f>100*Index80!V89/'gy80'!V$120</f>
        <v>53.739555967575242</v>
      </c>
      <c r="W89">
        <f>100*Index80!W89/'gy80'!W$120</f>
        <v>99.592878981496852</v>
      </c>
      <c r="X89">
        <f>100*Index80!X89/'gy80'!X$120</f>
        <v>71.686125827814578</v>
      </c>
      <c r="Y89">
        <f>100*Index80!Y89/'gy80'!Y$120</f>
        <v>114.75743613487124</v>
      </c>
      <c r="Z89" s="2">
        <f>gy!Z89</f>
        <v>142.9</v>
      </c>
    </row>
    <row r="90" spans="1:26" x14ac:dyDescent="0.2">
      <c r="A90" s="1">
        <v>1988</v>
      </c>
      <c r="B90">
        <f>100*Index80!B90/'gy80'!B$120</f>
        <v>70.631673353626425</v>
      </c>
      <c r="C90">
        <f>100*Index80!C90/'gy80'!C$120</f>
        <v>45.281008635132302</v>
      </c>
      <c r="D90">
        <f>100*Index80!D90/'gy80'!D$120</f>
        <v>90.510670702480752</v>
      </c>
      <c r="E90">
        <f>100*Index80!E90/'gy80'!E$120</f>
        <v>90.562094007260427</v>
      </c>
      <c r="F90">
        <f>100*Index80!F90/'gy80'!F$120</f>
        <v>127.30618955312659</v>
      </c>
      <c r="G90">
        <f>100*Index80!G90/'gy80'!G$120</f>
        <v>102.94818842670792</v>
      </c>
      <c r="H90">
        <f>100*Index80!H90/'gy80'!H$120</f>
        <v>119.59271498838135</v>
      </c>
      <c r="I90">
        <f>100*Index80!I90/'gy80'!I$120</f>
        <v>150.51545058735104</v>
      </c>
      <c r="J90">
        <f>100*Index80!J90/'gy80'!J$120</f>
        <v>117.20827815868668</v>
      </c>
      <c r="K90">
        <f>100*Index80!K90/'gy80'!K$120</f>
        <v>161.59527704485487</v>
      </c>
      <c r="L90">
        <f>100*Index80!L90/'gy80'!L$120</f>
        <v>74.277773269391744</v>
      </c>
      <c r="M90">
        <f>100*Index80!M90/'gy80'!M$120</f>
        <v>81.311497801660977</v>
      </c>
      <c r="N90">
        <f>100*Index80!N90/'gy80'!N$120</f>
        <v>118.17175324675324</v>
      </c>
      <c r="O90">
        <f>100*Index80!O90/'gy80'!O$120</f>
        <v>125.29731299444191</v>
      </c>
      <c r="P90">
        <f>100*Index80!P90/'gy80'!P$120</f>
        <v>167.21662322207797</v>
      </c>
      <c r="Q90">
        <f>100*Index80!Q90/'gy80'!Q$120</f>
        <v>119.9973921897127</v>
      </c>
      <c r="R90">
        <f>100*Index80!R90/'gy80'!R$120</f>
        <v>112.1368409706824</v>
      </c>
      <c r="S90">
        <f>100*Index80!S90/'gy80'!S$120</f>
        <v>135.07440699151059</v>
      </c>
      <c r="T90">
        <f>100*Index80!T90/'gy80'!T$120</f>
        <v>163.79536466151612</v>
      </c>
      <c r="U90">
        <f>100*Index80!U90/'gy80'!U$120</f>
        <v>222.70514482301022</v>
      </c>
      <c r="V90">
        <f>100*Index80!V90/'gy80'!V$120</f>
        <v>56.858398280661618</v>
      </c>
      <c r="W90">
        <f>100*Index80!W90/'gy80'!W$120</f>
        <v>92.915467694577657</v>
      </c>
      <c r="X90">
        <f>100*Index80!X90/'gy80'!X$120</f>
        <v>78.770684326710807</v>
      </c>
      <c r="Y90">
        <f>100*Index80!Y90/'gy80'!Y$120</f>
        <v>178.24027314565106</v>
      </c>
      <c r="Z90" s="2">
        <f>gy!Z90</f>
        <v>153.30000000000001</v>
      </c>
    </row>
    <row r="91" spans="1:26" x14ac:dyDescent="0.2">
      <c r="A91" s="1">
        <v>1989</v>
      </c>
      <c r="B91">
        <f>100*Index80!B91/'gy80'!B$120</f>
        <v>55.576464666154386</v>
      </c>
      <c r="C91">
        <f>100*Index80!C91/'gy80'!C$120</f>
        <v>35.462407999620844</v>
      </c>
      <c r="D91">
        <f>100*Index80!D91/'gy80'!D$120</f>
        <v>104.669275304606</v>
      </c>
      <c r="E91">
        <f>100*Index80!E91/'gy80'!E$120</f>
        <v>97.641911126203823</v>
      </c>
      <c r="F91">
        <f>100*Index80!F91/'gy80'!F$120</f>
        <v>142.69640856874133</v>
      </c>
      <c r="G91">
        <f>100*Index80!G91/'gy80'!G$120</f>
        <v>107.378138536744</v>
      </c>
      <c r="H91">
        <f>100*Index80!H91/'gy80'!H$120</f>
        <v>150.10704854773283</v>
      </c>
      <c r="I91">
        <f>100*Index80!I91/'gy80'!I$120</f>
        <v>153.53508902837791</v>
      </c>
      <c r="J91">
        <f>100*Index80!J91/'gy80'!J$120</f>
        <v>112.84437571789491</v>
      </c>
      <c r="K91">
        <f>100*Index80!K91/'gy80'!K$120</f>
        <v>184.81551451187329</v>
      </c>
      <c r="L91">
        <f>100*Index80!L91/'gy80'!L$120</f>
        <v>59.530950946008396</v>
      </c>
      <c r="M91">
        <f>100*Index80!M91/'gy80'!M$120</f>
        <v>97.278626282364428</v>
      </c>
      <c r="N91">
        <f>100*Index80!N91/'gy80'!N$120</f>
        <v>119.22571753246753</v>
      </c>
      <c r="O91">
        <f>100*Index80!O91/'gy80'!O$120</f>
        <v>112.99714926932855</v>
      </c>
      <c r="P91">
        <f>100*Index80!P91/'gy80'!P$120</f>
        <v>171.72922574453241</v>
      </c>
      <c r="Q91">
        <f>100*Index80!Q91/'gy80'!Q$120</f>
        <v>154.01816028033784</v>
      </c>
      <c r="R91">
        <f>100*Index80!R91/'gy80'!R$120</f>
        <v>97.26074587336781</v>
      </c>
      <c r="S91">
        <f>100*Index80!S91/'gy80'!S$120</f>
        <v>138.05873405938152</v>
      </c>
      <c r="T91">
        <f>100*Index80!T91/'gy80'!T$120</f>
        <v>179.32686962442347</v>
      </c>
      <c r="U91">
        <f>100*Index80!U91/'gy80'!U$120</f>
        <v>170.32447571528536</v>
      </c>
      <c r="V91">
        <f>100*Index80!V91/'gy80'!V$120</f>
        <v>68.814498026898661</v>
      </c>
      <c r="W91">
        <f>100*Index80!W91/'gy80'!W$120</f>
        <v>78.139919315011795</v>
      </c>
      <c r="X91">
        <f>100*Index80!X91/'gy80'!X$120</f>
        <v>80.811997792494481</v>
      </c>
      <c r="Y91">
        <f>100*Index80!Y91/'gy80'!Y$120</f>
        <v>238.27607828254239</v>
      </c>
      <c r="Z91" s="2">
        <f>gy!Z91</f>
        <v>152.92536698788678</v>
      </c>
    </row>
    <row r="92" spans="1:26" x14ac:dyDescent="0.2">
      <c r="A92" s="1">
        <v>1990</v>
      </c>
      <c r="B92">
        <f>100*Index80!B92/'gy80'!B$120</f>
        <v>45.912915684911695</v>
      </c>
      <c r="C92">
        <f>100*Index80!C92/'gy80'!C$120</f>
        <v>36.19680275029792</v>
      </c>
      <c r="D92">
        <f>100*Index80!D92/'gy80'!D$120</f>
        <v>118.01407526506732</v>
      </c>
      <c r="E92">
        <f>100*Index80!E92/'gy80'!E$120</f>
        <v>88.402518597179338</v>
      </c>
      <c r="F92">
        <f>100*Index80!F92/'gy80'!F$120</f>
        <v>110.76702331146134</v>
      </c>
      <c r="G92">
        <f>100*Index80!G92/'gy80'!G$120</f>
        <v>105.25946674498762</v>
      </c>
      <c r="H92">
        <f>100*Index80!H92/'gy80'!H$120</f>
        <v>147.29034083456193</v>
      </c>
      <c r="I92">
        <f>100*Index80!I92/'gy80'!I$120</f>
        <v>153.27622915156445</v>
      </c>
      <c r="J92">
        <f>100*Index80!J92/'gy80'!J$120</f>
        <v>129.1602860970674</v>
      </c>
      <c r="K92">
        <f>100*Index80!K92/'gy80'!K$120</f>
        <v>182.82134564643795</v>
      </c>
      <c r="L92">
        <f>100*Index80!L92/'gy80'!L$120</f>
        <v>49.235358402263792</v>
      </c>
      <c r="M92">
        <f>100*Index80!M92/'gy80'!M$120</f>
        <v>105.6921641426478</v>
      </c>
      <c r="N92">
        <f>100*Index80!N92/'gy80'!N$120</f>
        <v>130.40412662337664</v>
      </c>
      <c r="O92">
        <f>100*Index80!O92/'gy80'!O$120</f>
        <v>92.005583988700479</v>
      </c>
      <c r="P92">
        <f>100*Index80!P92/'gy80'!P$120</f>
        <v>175.94930865829843</v>
      </c>
      <c r="Q92">
        <f>100*Index80!Q92/'gy80'!Q$120</f>
        <v>164.93961769966526</v>
      </c>
      <c r="R92">
        <f>100*Index80!R92/'gy80'!R$120</f>
        <v>88.855926336536072</v>
      </c>
      <c r="S92">
        <f>100*Index80!S92/'gy80'!S$120</f>
        <v>160.70151805513908</v>
      </c>
      <c r="T92">
        <f>100*Index80!T92/'gy80'!T$120</f>
        <v>167.56019642796065</v>
      </c>
      <c r="U92">
        <f>100*Index80!U92/'gy80'!U$120</f>
        <v>143.08652777926844</v>
      </c>
      <c r="V92">
        <f>100*Index80!V92/'gy80'!V$120</f>
        <v>49.06760866429844</v>
      </c>
      <c r="W92">
        <f>100*Index80!W92/'gy80'!W$120</f>
        <v>69.449107078972176</v>
      </c>
      <c r="X92">
        <f>100*Index80!X92/'gy80'!X$120</f>
        <v>97.3826600441501</v>
      </c>
      <c r="Y92">
        <f>100*Index80!Y92/'gy80'!Y$120</f>
        <v>217.30663438305407</v>
      </c>
      <c r="Z92" s="2">
        <f>gy!Z92</f>
        <v>166.64735090735178</v>
      </c>
    </row>
    <row r="93" spans="1:26" x14ac:dyDescent="0.2">
      <c r="A93" s="1">
        <v>1991</v>
      </c>
      <c r="B93">
        <f>100*Index80!B93/'gy80'!B$120</f>
        <v>43.612846691062551</v>
      </c>
      <c r="C93">
        <f>100*Index80!C93/'gy80'!C$120</f>
        <v>34.150784690045825</v>
      </c>
      <c r="D93">
        <f>100*Index80!D93/'gy80'!D$120</f>
        <v>96.017563807229621</v>
      </c>
      <c r="E93">
        <f>100*Index80!E93/'gy80'!E$120</f>
        <v>95.721684124292935</v>
      </c>
      <c r="F93">
        <f>100*Index80!F93/'gy80'!F$120</f>
        <v>101.37686203188809</v>
      </c>
      <c r="G93">
        <f>100*Index80!G93/'gy80'!G$120</f>
        <v>103.4297047430162</v>
      </c>
      <c r="H93">
        <f>100*Index80!H93/'gy80'!H$120</f>
        <v>105.15708795838047</v>
      </c>
      <c r="I93">
        <f>100*Index80!I93/'gy80'!I$120</f>
        <v>159.29785767980141</v>
      </c>
      <c r="J93">
        <f>100*Index80!J93/'gy80'!J$120</f>
        <v>113.33785278195153</v>
      </c>
      <c r="K93">
        <f>100*Index80!K93/'gy80'!K$120</f>
        <v>189.10804749340366</v>
      </c>
      <c r="L93">
        <f>100*Index80!L93/'gy80'!L$120</f>
        <v>57.594156309066342</v>
      </c>
      <c r="M93">
        <f>100*Index80!M93/'gy80'!M$120</f>
        <v>97.44131900341965</v>
      </c>
      <c r="N93">
        <f>100*Index80!N93/'gy80'!N$120</f>
        <v>121.47098084415585</v>
      </c>
      <c r="O93">
        <f>100*Index80!O93/'gy80'!O$120</f>
        <v>70.39506169600341</v>
      </c>
      <c r="P93">
        <f>100*Index80!P93/'gy80'!P$120</f>
        <v>151.56947525507411</v>
      </c>
      <c r="Q93">
        <f>100*Index80!Q93/'gy80'!Q$120</f>
        <v>170.18529851638388</v>
      </c>
      <c r="R93">
        <f>100*Index80!R93/'gy80'!R$120</f>
        <v>87.775928800197079</v>
      </c>
      <c r="S93">
        <f>100*Index80!S93/'gy80'!S$120</f>
        <v>151.79123156195678</v>
      </c>
      <c r="T93">
        <f>100*Index80!T93/'gy80'!T$120</f>
        <v>147.24395544080946</v>
      </c>
      <c r="U93">
        <f>100*Index80!U93/'gy80'!U$120</f>
        <v>113.68351218679886</v>
      </c>
      <c r="V93">
        <f>100*Index80!V93/'gy80'!V$120</f>
        <v>45.113890107242355</v>
      </c>
      <c r="W93">
        <f>100*Index80!W93/'gy80'!W$120</f>
        <v>57.417431285871544</v>
      </c>
      <c r="X93">
        <f>100*Index80!X93/'gy80'!X$120</f>
        <v>67.003112582781455</v>
      </c>
      <c r="Y93">
        <f>100*Index80!Y93/'gy80'!Y$120</f>
        <v>160.4306084638938</v>
      </c>
      <c r="Z93" s="2">
        <f>gy!Z93</f>
        <v>165.55826068697849</v>
      </c>
    </row>
    <row r="94" spans="1:26" x14ac:dyDescent="0.2">
      <c r="A94" s="1">
        <v>1992</v>
      </c>
      <c r="B94">
        <f>100*Index80!B94/'gy80'!B$120</f>
        <v>32.869103364530382</v>
      </c>
      <c r="C94">
        <f>100*Index80!C94/'gy80'!C$120</f>
        <v>31.421808087335275</v>
      </c>
      <c r="D94">
        <f>100*Index80!D94/'gy80'!D$120</f>
        <v>92.015196643296335</v>
      </c>
      <c r="E94">
        <f>100*Index80!E94/'gy80'!E$120</f>
        <v>87.543040222386367</v>
      </c>
      <c r="F94">
        <f>100*Index80!F94/'gy80'!F$120</f>
        <v>125.54730737991348</v>
      </c>
      <c r="G94">
        <f>100*Index80!G94/'gy80'!G$120</f>
        <v>100.39615195027409</v>
      </c>
      <c r="H94">
        <f>100*Index80!H94/'gy80'!H$120</f>
        <v>106.25694744614204</v>
      </c>
      <c r="I94">
        <f>100*Index80!I94/'gy80'!I$120</f>
        <v>146.77542286532247</v>
      </c>
      <c r="J94">
        <f>100*Index80!J94/'gy80'!J$120</f>
        <v>128.90706497168424</v>
      </c>
      <c r="K94">
        <f>100*Index80!K94/'gy80'!K$120</f>
        <v>159.90530343007913</v>
      </c>
      <c r="L94">
        <f>100*Index80!L94/'gy80'!L$120</f>
        <v>66.85339382778055</v>
      </c>
      <c r="M94">
        <f>100*Index80!M94/'gy80'!M$120</f>
        <v>74.257606253053254</v>
      </c>
      <c r="N94">
        <f>100*Index80!N94/'gy80'!N$120</f>
        <v>102.06845649350649</v>
      </c>
      <c r="O94">
        <f>100*Index80!O94/'gy80'!O$120</f>
        <v>72.981869597005144</v>
      </c>
      <c r="P94">
        <f>100*Index80!P94/'gy80'!P$120</f>
        <v>144.73029675075713</v>
      </c>
      <c r="Q94">
        <f>100*Index80!Q94/'gy80'!Q$120</f>
        <v>167.24215145856738</v>
      </c>
      <c r="R94">
        <f>100*Index80!R94/'gy80'!R$120</f>
        <v>88.794958733678229</v>
      </c>
      <c r="S94">
        <f>100*Index80!S94/'gy80'!S$120</f>
        <v>144.66593545975491</v>
      </c>
      <c r="T94">
        <f>100*Index80!T94/'gy80'!T$120</f>
        <v>143.61448133820869</v>
      </c>
      <c r="U94">
        <f>100*Index80!U94/'gy80'!U$120</f>
        <v>109.50178876969885</v>
      </c>
      <c r="V94">
        <f>100*Index80!V94/'gy80'!V$120</f>
        <v>49.19373041157661</v>
      </c>
      <c r="W94">
        <f>100*Index80!W94/'gy80'!W$120</f>
        <v>55.919767713433885</v>
      </c>
      <c r="X94">
        <f>100*Index80!X94/'gy80'!X$120</f>
        <v>64.961799116997796</v>
      </c>
      <c r="Y94">
        <f>100*Index80!Y94/'gy80'!Y$120</f>
        <v>178.09664681757235</v>
      </c>
      <c r="Z94" s="2">
        <f>gy!Z94</f>
        <v>171.84112675709403</v>
      </c>
    </row>
    <row r="95" spans="1:26" x14ac:dyDescent="0.2">
      <c r="A95" s="1">
        <v>1993</v>
      </c>
      <c r="B95">
        <f>100*Index80!B95/'gy80'!B$120</f>
        <v>36.321534860358597</v>
      </c>
      <c r="C95">
        <f>100*Index80!C95/'gy80'!C$120</f>
        <v>31.916167199658751</v>
      </c>
      <c r="D95">
        <f>100*Index80!D95/'gy80'!D$120</f>
        <v>92.623799031269471</v>
      </c>
      <c r="E95">
        <f>100*Index80!E95/'gy80'!E$120</f>
        <v>76.834918825044781</v>
      </c>
      <c r="F95">
        <f>100*Index80!F95/'gy80'!F$120</f>
        <v>136.63961269808004</v>
      </c>
      <c r="G95">
        <f>100*Index80!G95/'gy80'!G$120</f>
        <v>98.31600146382236</v>
      </c>
      <c r="H95">
        <f>100*Index80!H95/'gy80'!H$120</f>
        <v>117.17011088625181</v>
      </c>
      <c r="I95">
        <f>100*Index80!I95/'gy80'!I$120</f>
        <v>156.5345227356986</v>
      </c>
      <c r="J95">
        <f>100*Index80!J95/'gy80'!J$120</f>
        <v>141.34525875668615</v>
      </c>
      <c r="K95">
        <f>100*Index80!K95/'gy80'!K$120</f>
        <v>149.7418021108179</v>
      </c>
      <c r="L95">
        <f>100*Index80!L95/'gy80'!L$120</f>
        <v>64.177559132005342</v>
      </c>
      <c r="M95">
        <f>100*Index80!M95/'gy80'!M$120</f>
        <v>74.391246702491458</v>
      </c>
      <c r="N95">
        <f>100*Index80!N95/'gy80'!N$120</f>
        <v>87.29698733766233</v>
      </c>
      <c r="O95">
        <f>100*Index80!O95/'gy80'!O$120</f>
        <v>68.389526146486489</v>
      </c>
      <c r="P95">
        <f>100*Index80!P95/'gy80'!P$120</f>
        <v>152.67560067483578</v>
      </c>
      <c r="Q95">
        <f>100*Index80!Q95/'gy80'!Q$120</f>
        <v>131.05652689385906</v>
      </c>
      <c r="R95">
        <f>100*Index80!R95/'gy80'!R$120</f>
        <v>86.495609140182296</v>
      </c>
      <c r="S95">
        <f>100*Index80!S95/'gy80'!S$120</f>
        <v>137.5974114923506</v>
      </c>
      <c r="T95">
        <f>100*Index80!T95/'gy80'!T$120</f>
        <v>120.4418788586898</v>
      </c>
      <c r="U95">
        <f>100*Index80!U95/'gy80'!U$120</f>
        <v>99.440335245256676</v>
      </c>
      <c r="V95">
        <f>100*Index80!V95/'gy80'!V$120</f>
        <v>41.615170703992369</v>
      </c>
      <c r="W95">
        <f>100*Index80!W95/'gy80'!W$120</f>
        <v>61.068478033390306</v>
      </c>
      <c r="X95">
        <f>100*Index80!X95/'gy80'!X$120</f>
        <v>48.799399558498898</v>
      </c>
      <c r="Y95">
        <f>100*Index80!Y95/'gy80'!Y$120</f>
        <v>138.16852761169727</v>
      </c>
      <c r="Z95" s="2">
        <f>gy!Z95</f>
        <v>170.12271548952307</v>
      </c>
    </row>
    <row r="96" spans="1:26" x14ac:dyDescent="0.2">
      <c r="A96" s="1">
        <v>1994</v>
      </c>
      <c r="B96">
        <f>100*Index80!B96/'gy80'!B$120</f>
        <v>77.003423187801644</v>
      </c>
      <c r="C96">
        <f>100*Index80!C96/'gy80'!C$120</f>
        <v>39.891637040669373</v>
      </c>
      <c r="D96">
        <f>100*Index80!D96/'gy80'!D$120</f>
        <v>85.589214066447866</v>
      </c>
      <c r="E96">
        <f>100*Index80!E96/'gy80'!E$120</f>
        <v>87.337690167649427</v>
      </c>
      <c r="F96">
        <f>100*Index80!F96/'gy80'!F$120</f>
        <v>140.82405012628868</v>
      </c>
      <c r="G96">
        <f>100*Index80!G96/'gy80'!G$120</f>
        <v>103.57415963790868</v>
      </c>
      <c r="H96">
        <f>100*Index80!H96/'gy80'!H$120</f>
        <v>142.13729943947854</v>
      </c>
      <c r="I96">
        <f>100*Index80!I96/'gy80'!I$120</f>
        <v>123.69075640571603</v>
      </c>
      <c r="J96">
        <f>100*Index80!J96/'gy80'!J$120</f>
        <v>144.64887265476037</v>
      </c>
      <c r="K96">
        <f>100*Index80!K96/'gy80'!K$120</f>
        <v>148.54530079155671</v>
      </c>
      <c r="L96">
        <f>100*Index80!L96/'gy80'!L$120</f>
        <v>89.775528250256144</v>
      </c>
      <c r="M96">
        <f>100*Index80!M96/'gy80'!M$120</f>
        <v>102.42668881289694</v>
      </c>
      <c r="N96">
        <f>100*Index80!N96/'gy80'!N$120</f>
        <v>95.262402272727286</v>
      </c>
      <c r="O96">
        <f>100*Index80!O96/'gy80'!O$120</f>
        <v>94.848311110526936</v>
      </c>
      <c r="P96">
        <f>100*Index80!P96/'gy80'!P$120</f>
        <v>149.90293226330536</v>
      </c>
      <c r="Q96">
        <f>100*Index80!Q96/'gy80'!Q$120</f>
        <v>128.44651135206388</v>
      </c>
      <c r="R96">
        <f>100*Index80!R96/'gy80'!R$120</f>
        <v>114.57554508499631</v>
      </c>
      <c r="S96">
        <f>100*Index80!S96/'gy80'!S$120</f>
        <v>154.5101734415457</v>
      </c>
      <c r="T96">
        <f>100*Index80!T96/'gy80'!T$120</f>
        <v>145.26836311922037</v>
      </c>
      <c r="U96">
        <f>100*Index80!U96/'gy80'!U$120</f>
        <v>128.92454087484319</v>
      </c>
      <c r="V96">
        <f>100*Index80!V96/'gy80'!V$120</f>
        <v>44.055972559108987</v>
      </c>
      <c r="W96">
        <f>100*Index80!W96/'gy80'!W$120</f>
        <v>75.07399302625187</v>
      </c>
      <c r="X96">
        <f>100*Index80!X96/'gy80'!X$120</f>
        <v>65.778324503311254</v>
      </c>
      <c r="Y96">
        <f>100*Index80!Y96/'gy80'!Y$120</f>
        <v>143.29598752410641</v>
      </c>
      <c r="Z96" s="2">
        <f>gy!Z96</f>
        <v>170.12271548952307</v>
      </c>
    </row>
    <row r="97" spans="1:26" x14ac:dyDescent="0.2">
      <c r="A97" s="1">
        <v>1995</v>
      </c>
      <c r="B97">
        <f>100*Index80!B97/'gy80'!B$120</f>
        <v>77.576112431209438</v>
      </c>
      <c r="C97">
        <f>100*Index80!C97/'gy80'!C$120</f>
        <v>40.931791473534972</v>
      </c>
      <c r="D97">
        <f>100*Index80!D97/'gy80'!D$120</f>
        <v>85.385814147016049</v>
      </c>
      <c r="E97">
        <f>100*Index80!E97/'gy80'!E$120</f>
        <v>104.7138406271507</v>
      </c>
      <c r="F97">
        <f>100*Index80!F97/'gy80'!F$120</f>
        <v>146.90921506425983</v>
      </c>
      <c r="G97">
        <f>100*Index80!G97/'gy80'!G$120</f>
        <v>118.9248998018163</v>
      </c>
      <c r="H97">
        <f>100*Index80!H97/'gy80'!H$120</f>
        <v>155.87191489093379</v>
      </c>
      <c r="I97">
        <f>100*Index80!I97/'gy80'!I$120</f>
        <v>114.03671354879252</v>
      </c>
      <c r="J97">
        <f>100*Index80!J97/'gy80'!J$120</f>
        <v>127.42501591313943</v>
      </c>
      <c r="K97">
        <f>100*Index80!K97/'gy80'!K$120</f>
        <v>150.44145118733508</v>
      </c>
      <c r="L97">
        <f>100*Index80!L97/'gy80'!L$120</f>
        <v>106.6935992982114</v>
      </c>
      <c r="M97">
        <f>100*Index80!M97/'gy80'!M$120</f>
        <v>123.64065754763068</v>
      </c>
      <c r="N97">
        <f>100*Index80!N97/'gy80'!N$120</f>
        <v>117.54576233766234</v>
      </c>
      <c r="O97">
        <f>100*Index80!O97/'gy80'!O$120</f>
        <v>106.33832482666742</v>
      </c>
      <c r="P97">
        <f>100*Index80!P97/'gy80'!P$120</f>
        <v>168.14557543821772</v>
      </c>
      <c r="Q97">
        <f>100*Index80!Q97/'gy80'!Q$120</f>
        <v>128.53306101788257</v>
      </c>
      <c r="R97">
        <f>100*Index80!R97/'gy80'!R$120</f>
        <v>157.99318797733429</v>
      </c>
      <c r="S97">
        <f>100*Index80!S97/'gy80'!S$120</f>
        <v>179.43494115654343</v>
      </c>
      <c r="T97">
        <f>100*Index80!T97/'gy80'!T$120</f>
        <v>184.81735421224329</v>
      </c>
      <c r="U97">
        <f>100*Index80!U97/'gy80'!U$120</f>
        <v>157.63525862393902</v>
      </c>
      <c r="V97">
        <f>100*Index80!V97/'gy80'!V$120</f>
        <v>50.10305678659811</v>
      </c>
      <c r="W97">
        <f>100*Index80!W97/'gy80'!W$120</f>
        <v>73.761242381759672</v>
      </c>
      <c r="X97">
        <f>100*Index80!X97/'gy80'!X$120</f>
        <v>75.768752759381911</v>
      </c>
      <c r="Y97">
        <f>100*Index80!Y97/'gy80'!Y$120</f>
        <v>148.09310688193457</v>
      </c>
      <c r="Z97" s="2">
        <f>gy!Z97</f>
        <v>171.84112675709403</v>
      </c>
    </row>
    <row r="98" spans="1:26" x14ac:dyDescent="0.2">
      <c r="A98" s="1">
        <v>1996</v>
      </c>
      <c r="B98">
        <f>100*Index80!B98/'gy80'!B$120</f>
        <v>62.72111217842464</v>
      </c>
      <c r="C98">
        <f>100*Index80!C98/'gy80'!C$120</f>
        <v>41.594747046130614</v>
      </c>
      <c r="D98">
        <f>100*Index80!D98/'gy80'!D$120</f>
        <v>95.245344929848955</v>
      </c>
      <c r="E98">
        <f>100*Index80!E98/'gy80'!E$120</f>
        <v>110.61160299392631</v>
      </c>
      <c r="F98">
        <f>100*Index80!F98/'gy80'!F$120</f>
        <v>163.70370291171406</v>
      </c>
      <c r="G98">
        <f>100*Index80!G98/'gy80'!G$120</f>
        <v>159.68044081414817</v>
      </c>
      <c r="H98">
        <f>100*Index80!H98/'gy80'!H$120</f>
        <v>140.32731135672864</v>
      </c>
      <c r="I98">
        <f>100*Index80!I98/'gy80'!I$120</f>
        <v>106.74379477369808</v>
      </c>
      <c r="J98">
        <f>100*Index80!J98/'gy80'!J$120</f>
        <v>160.17675970283713</v>
      </c>
      <c r="K98">
        <f>100*Index80!K98/'gy80'!K$120</f>
        <v>158.71894195250658</v>
      </c>
      <c r="L98">
        <f>100*Index80!L98/'gy80'!L$120</f>
        <v>90.200263916252197</v>
      </c>
      <c r="M98">
        <f>100*Index80!M98/'gy80'!M$120</f>
        <v>103.04259697117735</v>
      </c>
      <c r="N98">
        <f>100*Index80!N98/'gy80'!N$120</f>
        <v>146.13055129870131</v>
      </c>
      <c r="O98">
        <f>100*Index80!O98/'gy80'!O$120</f>
        <v>91.73653910412331</v>
      </c>
      <c r="P98">
        <f>100*Index80!P98/'gy80'!P$120</f>
        <v>166.58560019857694</v>
      </c>
      <c r="Q98">
        <f>100*Index80!Q98/'gy80'!Q$120</f>
        <v>148.56250137782885</v>
      </c>
      <c r="R98">
        <f>100*Index80!R98/'gy80'!R$120</f>
        <v>139.93806787386049</v>
      </c>
      <c r="S98">
        <f>100*Index80!S98/'gy80'!S$120</f>
        <v>170.72471930216662</v>
      </c>
      <c r="T98">
        <f>100*Index80!T98/'gy80'!T$120</f>
        <v>144.4776225341611</v>
      </c>
      <c r="U98">
        <f>100*Index80!U98/'gy80'!U$120</f>
        <v>131.44579708122839</v>
      </c>
      <c r="V98">
        <f>100*Index80!V98/'gy80'!V$120</f>
        <v>49.710379380581287</v>
      </c>
      <c r="W98">
        <f>100*Index80!W98/'gy80'!W$120</f>
        <v>73.641901414078561</v>
      </c>
      <c r="X98">
        <f>100*Index80!X98/'gy80'!X$120</f>
        <v>92.975824503311287</v>
      </c>
      <c r="Y98">
        <f>100*Index80!Y98/'gy80'!Y$120</f>
        <v>147.23134891346245</v>
      </c>
      <c r="Z98" s="2">
        <f>gy!Z98</f>
        <v>168.07525588490708</v>
      </c>
    </row>
    <row r="99" spans="1:26" x14ac:dyDescent="0.2">
      <c r="A99" s="1">
        <v>1997</v>
      </c>
      <c r="B99">
        <f>100*Index80!B99/'gy80'!B$120</f>
        <v>97.029892668744012</v>
      </c>
      <c r="C99">
        <f>100*Index80!C99/'gy80'!C$120</f>
        <v>46.256391546537394</v>
      </c>
      <c r="D99">
        <f>100*Index80!D99/'gy80'!D$120</f>
        <v>118.16381540561646</v>
      </c>
      <c r="E99">
        <f>100*Index80!E99/'gy80'!E$120</f>
        <v>99.060866405094629</v>
      </c>
      <c r="F99">
        <f>100*Index80!F99/'gy80'!F$120</f>
        <v>128.63953571669137</v>
      </c>
      <c r="G99">
        <f>100*Index80!G99/'gy80'!G$120</f>
        <v>112.7630960074581</v>
      </c>
      <c r="H99">
        <f>100*Index80!H99/'gy80'!H$120</f>
        <v>133.40676868739072</v>
      </c>
      <c r="I99">
        <f>100*Index80!I99/'gy80'!I$120</f>
        <v>110.96059046071571</v>
      </c>
      <c r="J99">
        <f>100*Index80!J99/'gy80'!J$120</f>
        <v>164.98146550926671</v>
      </c>
      <c r="K99">
        <f>100*Index80!K99/'gy80'!K$120</f>
        <v>174.76094361065304</v>
      </c>
      <c r="L99">
        <f>100*Index80!L99/'gy80'!L$120</f>
        <v>92.741032670240685</v>
      </c>
      <c r="M99">
        <f>100*Index80!M99/'gy80'!M$120</f>
        <v>101.55221543722521</v>
      </c>
      <c r="N99">
        <f>100*Index80!N99/'gy80'!N$120</f>
        <v>97.271322077922093</v>
      </c>
      <c r="O99">
        <f>100*Index80!O99/'gy80'!O$120</f>
        <v>94.713124556244267</v>
      </c>
      <c r="P99">
        <f>100*Index80!P99/'gy80'!P$120</f>
        <v>168.36335561355722</v>
      </c>
      <c r="Q99">
        <f>100*Index80!Q99/'gy80'!Q$120</f>
        <v>171.71599568656873</v>
      </c>
      <c r="R99">
        <f>100*Index80!R99/'gy80'!R$120</f>
        <v>105.91814547918204</v>
      </c>
      <c r="S99">
        <f>100*Index80!S99/'gy80'!S$120</f>
        <v>165.33169878019817</v>
      </c>
      <c r="T99">
        <f>100*Index80!T99/'gy80'!T$120</f>
        <v>143.33851958944197</v>
      </c>
      <c r="U99">
        <f>100*Index80!U99/'gy80'!U$120</f>
        <v>139.623292540096</v>
      </c>
      <c r="V99">
        <f>100*Index80!V99/'gy80'!V$120</f>
        <v>45.530958666302318</v>
      </c>
      <c r="W99">
        <f>100*Index80!W99/'gy80'!W$120</f>
        <v>69.50474786780012</v>
      </c>
      <c r="X99">
        <f>100*Index80!X99/'gy80'!X$120</f>
        <v>74.949225441501113</v>
      </c>
      <c r="Y99">
        <f>100*Index80!Y99/'gy80'!Y$120</f>
        <v>189.03020104256248</v>
      </c>
      <c r="Z99" s="2">
        <f>gy!Z99</f>
        <v>168.63369301044057</v>
      </c>
    </row>
    <row r="100" spans="1:26" x14ac:dyDescent="0.2">
      <c r="A100" s="1">
        <v>1998</v>
      </c>
      <c r="B100">
        <f>100*Index80!B100/'gy80'!B$120</f>
        <v>69.405202690745696</v>
      </c>
      <c r="C100">
        <f>100*Index80!C100/'gy80'!C$120</f>
        <v>47.903778993095131</v>
      </c>
      <c r="D100">
        <f>100*Index80!D100/'gy80'!D$120</f>
        <v>117.35973476878912</v>
      </c>
      <c r="E100">
        <f>100*Index80!E100/'gy80'!E$120</f>
        <v>99.281447722169645</v>
      </c>
      <c r="F100">
        <f>100*Index80!F100/'gy80'!F$120</f>
        <v>115.53302661952269</v>
      </c>
      <c r="G100">
        <f>100*Index80!G100/'gy80'!G$120</f>
        <v>98.216488091785322</v>
      </c>
      <c r="H100">
        <f>100*Index80!H100/'gy80'!H$120</f>
        <v>104.72644281734614</v>
      </c>
      <c r="I100">
        <f>100*Index80!I100/'gy80'!I$120</f>
        <v>103.2175631435512</v>
      </c>
      <c r="J100">
        <f>100*Index80!J100/'gy80'!J$120</f>
        <v>133.71501207479105</v>
      </c>
      <c r="K100">
        <f>100*Index80!K100/'gy80'!K$120</f>
        <v>165.45045052333435</v>
      </c>
      <c r="L100">
        <f>100*Index80!L100/'gy80'!L$120</f>
        <v>114.01321060887692</v>
      </c>
      <c r="M100">
        <f>100*Index80!M100/'gy80'!M$120</f>
        <v>83.944602019215111</v>
      </c>
      <c r="N100">
        <f>100*Index80!N100/'gy80'!N$120</f>
        <v>82.407497970779218</v>
      </c>
      <c r="O100">
        <f>100*Index80!O100/'gy80'!O$120</f>
        <v>71.953310630670572</v>
      </c>
      <c r="P100">
        <f>100*Index80!P100/'gy80'!P$120</f>
        <v>146.30941532287326</v>
      </c>
      <c r="Q100">
        <f>100*Index80!Q100/'gy80'!Q$120</f>
        <v>162.2135231073822</v>
      </c>
      <c r="R100">
        <f>100*Index80!R100/'gy80'!R$120</f>
        <v>77.943451229777423</v>
      </c>
      <c r="S100">
        <f>100*Index80!S100/'gy80'!S$120</f>
        <v>152.31414742026863</v>
      </c>
      <c r="T100">
        <f>100*Index80!T100/'gy80'!T$120</f>
        <v>104.13463807500978</v>
      </c>
      <c r="U100">
        <f>100*Index80!U100/'gy80'!U$120</f>
        <v>118.50857207184279</v>
      </c>
      <c r="V100">
        <f>100*Index80!V100/'gy80'!V$120</f>
        <v>44.672766361434604</v>
      </c>
      <c r="W100">
        <f>100*Index80!W100/'gy80'!W$120</f>
        <v>78.627701841644878</v>
      </c>
      <c r="X100">
        <f>100*Index80!X100/'gy80'!X$120</f>
        <v>63.477844278881541</v>
      </c>
      <c r="Y100">
        <f>100*Index80!Y100/'gy80'!Y$120</f>
        <v>147.14038557234596</v>
      </c>
      <c r="Z100" s="2">
        <f>gy!Z100</f>
        <v>167.61705106395658</v>
      </c>
    </row>
    <row r="101" spans="1:26" x14ac:dyDescent="0.2">
      <c r="A101" s="1">
        <v>1999</v>
      </c>
      <c r="B101">
        <f>100*Index80!B101/'gy80'!B$120</f>
        <v>53.324895777607388</v>
      </c>
      <c r="C101">
        <f>100*Index80!C101/'gy80'!C$120</f>
        <v>32.442435811525279</v>
      </c>
      <c r="D101">
        <f>100*Index80!D101/'gy80'!D$120</f>
        <v>105.4737707213514</v>
      </c>
      <c r="E101">
        <f>100*Index80!E101/'gy80'!E$120</f>
        <v>81.079273267653747</v>
      </c>
      <c r="F101">
        <f>100*Index80!F101/'gy80'!F$120</f>
        <v>107.27999212128749</v>
      </c>
      <c r="G101">
        <f>100*Index80!G101/'gy80'!G$120</f>
        <v>86.881594005888687</v>
      </c>
      <c r="H101">
        <f>100*Index80!H101/'gy80'!H$120</f>
        <v>73.513020880511831</v>
      </c>
      <c r="I101">
        <f>100*Index80!I101/'gy80'!I$120</f>
        <v>109.60395128092856</v>
      </c>
      <c r="J101">
        <f>100*Index80!J101/'gy80'!J$120</f>
        <v>126.89345624053249</v>
      </c>
      <c r="K101">
        <f>100*Index80!K101/'gy80'!K$120</f>
        <v>126.14249825736584</v>
      </c>
      <c r="L101">
        <f>100*Index80!L101/'gy80'!L$120</f>
        <v>74.073900149713637</v>
      </c>
      <c r="M101">
        <f>100*Index80!M101/'gy80'!M$120</f>
        <v>68.044777967757696</v>
      </c>
      <c r="N101">
        <f>100*Index80!N101/'gy80'!N$120</f>
        <v>88.256201298701299</v>
      </c>
      <c r="O101">
        <f>100*Index80!O101/'gy80'!O$120</f>
        <v>59.136945540456942</v>
      </c>
      <c r="P101">
        <f>100*Index80!P101/'gy80'!P$120</f>
        <v>137.64354273806822</v>
      </c>
      <c r="Q101">
        <f>100*Index80!Q101/'gy80'!Q$120</f>
        <v>147.89198458477262</v>
      </c>
      <c r="R101">
        <f>100*Index80!R101/'gy80'!R$120</f>
        <v>70.433549006323375</v>
      </c>
      <c r="S101">
        <f>100*Index80!S101/'gy80'!S$120</f>
        <v>144.42066564612219</v>
      </c>
      <c r="T101">
        <f>100*Index80!T101/'gy80'!T$120</f>
        <v>99.022682768055276</v>
      </c>
      <c r="U101">
        <f>100*Index80!U101/'gy80'!U$120</f>
        <v>118.82467485972207</v>
      </c>
      <c r="V101">
        <f>100*Index80!V101/'gy80'!V$120</f>
        <v>43.570393753099225</v>
      </c>
      <c r="W101">
        <f>100*Index80!W101/'gy80'!W$120</f>
        <v>74.581356353115865</v>
      </c>
      <c r="X101">
        <f>100*Index80!X101/'gy80'!X$120</f>
        <v>60.352833517292119</v>
      </c>
      <c r="Y101">
        <f>100*Index80!Y101/'gy80'!Y$120</f>
        <v>154.5910013414279</v>
      </c>
      <c r="Z101">
        <f>100*'Update to 2020'!Z101/'gy80'!Z$120</f>
        <v>165.44532426847891</v>
      </c>
    </row>
    <row r="102" spans="1:26" x14ac:dyDescent="0.2">
      <c r="A102" s="1">
        <v>2000</v>
      </c>
      <c r="B102">
        <f>100*Index80!B102/'gy80'!B$120</f>
        <v>44.689937029612686</v>
      </c>
      <c r="C102">
        <f>100*Index80!C102/'gy80'!C$120</f>
        <v>25.88360487186937</v>
      </c>
      <c r="D102">
        <f>100*Index80!D102/'gy80'!D$120</f>
        <v>107.61703942238935</v>
      </c>
      <c r="E102">
        <f>100*Index80!E102/'gy80'!E$120</f>
        <v>66.058800720836672</v>
      </c>
      <c r="F102">
        <f>100*Index80!F102/'gy80'!F$120</f>
        <v>104.35029489930582</v>
      </c>
      <c r="G102">
        <f>100*Index80!G102/'gy80'!G$120</f>
        <v>85.26129160151136</v>
      </c>
      <c r="H102">
        <f>100*Index80!H102/'gy80'!H$120</f>
        <v>95.978167084054874</v>
      </c>
      <c r="I102">
        <f>100*Index80!I102/'gy80'!I$120</f>
        <v>115.7338259883167</v>
      </c>
      <c r="J102">
        <f>100*Index80!J102/'gy80'!J$120</f>
        <v>127.30590026943833</v>
      </c>
      <c r="K102">
        <f>100*Index80!K102/'gy80'!K$120</f>
        <v>143.30919920844323</v>
      </c>
      <c r="L102">
        <f>100*Index80!L102/'gy80'!L$120</f>
        <v>52.709696150111604</v>
      </c>
      <c r="M102">
        <f>100*Index80!M102/'gy80'!M$120</f>
        <v>75.660830972154372</v>
      </c>
      <c r="N102">
        <f>100*Index80!N102/'gy80'!N$120</f>
        <v>88.608853490259747</v>
      </c>
      <c r="O102">
        <f>100*Index80!O102/'gy80'!O$120</f>
        <v>60.101113967102769</v>
      </c>
      <c r="P102">
        <f>100*Index80!P102/'gy80'!P$120</f>
        <v>153.04813856178308</v>
      </c>
      <c r="Q102">
        <f>100*Index80!Q102/'gy80'!Q$120</f>
        <v>144.71363449731001</v>
      </c>
      <c r="R102">
        <f>100*Index80!R102/'gy80'!R$120</f>
        <v>72.426608975938251</v>
      </c>
      <c r="S102">
        <f>100*Index80!S102/'gy80'!S$120</f>
        <v>132.28490021842566</v>
      </c>
      <c r="T102">
        <f>100*Index80!T102/'gy80'!T$120</f>
        <v>114.17067435007208</v>
      </c>
      <c r="U102">
        <f>100*Index80!U102/'gy80'!U$120</f>
        <v>135.24172232016414</v>
      </c>
      <c r="V102">
        <f>100*Index80!V102/'gy80'!V$120</f>
        <v>43.829154993785536</v>
      </c>
      <c r="W102">
        <f>100*Index80!W102/'gy80'!W$120</f>
        <v>71.024569298477104</v>
      </c>
      <c r="X102">
        <f>100*Index80!X102/'gy80'!X$120</f>
        <v>54.508072755702734</v>
      </c>
      <c r="Y102">
        <f>100*Index80!Y102/'gy80'!Y$120</f>
        <v>162.02964824983658</v>
      </c>
      <c r="Z102">
        <f>100*'Update to 2020'!Z102/'gy80'!Z$120</f>
        <v>161.94542318090157</v>
      </c>
    </row>
    <row r="103" spans="1:26" x14ac:dyDescent="0.2">
      <c r="A103" s="1">
        <v>2001</v>
      </c>
      <c r="B103">
        <f>100*Index80!B103/'gy80'!B$120</f>
        <v>31.966225404225565</v>
      </c>
      <c r="C103">
        <f>100*Index80!C103/'gy80'!C$120</f>
        <v>30.53977236862325</v>
      </c>
      <c r="D103">
        <f>100*Index80!D103/'gy80'!D$120</f>
        <v>91.66584337175631</v>
      </c>
      <c r="E103">
        <f>100*Index80!E103/'gy80'!E$120</f>
        <v>56.411699937440439</v>
      </c>
      <c r="F103">
        <f>100*Index80!F103/'gy80'!F$120</f>
        <v>107.41119905759574</v>
      </c>
      <c r="G103">
        <f>100*Index80!G103/'gy80'!G$120</f>
        <v>86.327047714940335</v>
      </c>
      <c r="H103">
        <f>100*Index80!H103/'gy80'!H$120</f>
        <v>101.35489638869434</v>
      </c>
      <c r="I103">
        <f>100*Index80!I103/'gy80'!I$120</f>
        <v>127.27129431088821</v>
      </c>
      <c r="J103">
        <f>100*Index80!J103/'gy80'!J$120</f>
        <v>141.56687492116131</v>
      </c>
      <c r="K103">
        <f>100*Index80!K103/'gy80'!K$120</f>
        <v>197.13485883905011</v>
      </c>
      <c r="L103">
        <f>100*Index80!L103/'gy80'!L$120</f>
        <v>48.533128767816976</v>
      </c>
      <c r="M103">
        <f>100*Index80!M103/'gy80'!M$120</f>
        <v>61.478964582315584</v>
      </c>
      <c r="N103">
        <f>100*Index80!N103/'gy80'!N$120</f>
        <v>105.19016030844158</v>
      </c>
      <c r="O103">
        <f>100*Index80!O103/'gy80'!O$120</f>
        <v>71.106830383222672</v>
      </c>
      <c r="P103">
        <f>100*Index80!P103/'gy80'!P$120</f>
        <v>161.39504778363948</v>
      </c>
      <c r="Q103">
        <f>100*Index80!Q103/'gy80'!Q$120</f>
        <v>146.04972840029751</v>
      </c>
      <c r="R103">
        <f>100*Index80!R103/'gy80'!R$120</f>
        <v>65.051706444526545</v>
      </c>
      <c r="S103">
        <f>100*Index80!S103/'gy80'!S$120</f>
        <v>120.00473689103212</v>
      </c>
      <c r="T103">
        <f>100*Index80!T103/'gy80'!T$120</f>
        <v>99.364382172944588</v>
      </c>
      <c r="U103">
        <f>100*Index80!U103/'gy80'!U$120</f>
        <v>126.03087266128802</v>
      </c>
      <c r="V103">
        <f>100*Index80!V103/'gy80'!V$120</f>
        <v>36.158910084197544</v>
      </c>
      <c r="W103">
        <f>100*Index80!W103/'gy80'!W$120</f>
        <v>62.314691352647607</v>
      </c>
      <c r="X103">
        <f>100*Index80!X103/'gy80'!X$120</f>
        <v>57.175789275202355</v>
      </c>
      <c r="Y103">
        <f>100*Index80!Y103/'gy80'!Y$120</f>
        <v>127.21941386783199</v>
      </c>
      <c r="Z103">
        <f>100*'Update to 2020'!Z103/'gy80'!Z$120</f>
        <v>157.17889122353427</v>
      </c>
    </row>
    <row r="104" spans="1:26" x14ac:dyDescent="0.2">
      <c r="A104" s="1">
        <v>2002</v>
      </c>
      <c r="B104">
        <f>100*Index80!B104/'gy80'!B$120</f>
        <v>31.581910569811328</v>
      </c>
      <c r="C104">
        <f>100*Index80!C104/'gy80'!C$120</f>
        <v>50.803495231420293</v>
      </c>
      <c r="D104">
        <f>100*Index80!D104/'gy80'!D$120</f>
        <v>86.380802776890874</v>
      </c>
      <c r="E104">
        <f>100*Index80!E104/'gy80'!E$120</f>
        <v>62.624423050421804</v>
      </c>
      <c r="F104">
        <f>100*Index80!F104/'gy80'!F$120</f>
        <v>124.66136504871508</v>
      </c>
      <c r="G104">
        <f>100*Index80!G104/'gy80'!G$120</f>
        <v>95.601051967037563</v>
      </c>
      <c r="H104">
        <f>100*Index80!H104/'gy80'!H$120</f>
        <v>80.823953136325215</v>
      </c>
      <c r="I104">
        <f>100*Index80!I104/'gy80'!I$120</f>
        <v>125.77233644591716</v>
      </c>
      <c r="J104">
        <f>100*Index80!J104/'gy80'!J$120</f>
        <v>160.60662500589351</v>
      </c>
      <c r="K104">
        <f>100*Index80!K104/'gy80'!K$120</f>
        <v>178.65584234828495</v>
      </c>
      <c r="L104">
        <f>100*Index80!L104/'gy80'!L$120</f>
        <v>66.301237461985664</v>
      </c>
      <c r="M104">
        <f>100*Index80!M104/'gy80'!M$120</f>
        <v>59.221603077674651</v>
      </c>
      <c r="N104">
        <f>100*Index80!N104/'gy80'!N$120</f>
        <v>86.481850649350648</v>
      </c>
      <c r="O104">
        <f>100*Index80!O104/'gy80'!O$120</f>
        <v>120.99233051191059</v>
      </c>
      <c r="P104">
        <f>100*Index80!P104/'gy80'!P$120</f>
        <v>154.04820673020717</v>
      </c>
      <c r="Q104">
        <f>100*Index80!Q104/'gy80'!Q$120</f>
        <v>133.4456464758955</v>
      </c>
      <c r="R104">
        <f>100*Index80!R104/'gy80'!R$120</f>
        <v>78.973368235197498</v>
      </c>
      <c r="S104">
        <f>100*Index80!S104/'gy80'!S$120</f>
        <v>125.10476641444716</v>
      </c>
      <c r="T104">
        <f>100*Index80!T104/'gy80'!T$120</f>
        <v>98.18010754273341</v>
      </c>
      <c r="U104">
        <f>100*Index80!U104/'gy80'!U$120</f>
        <v>117.84908489759069</v>
      </c>
      <c r="V104">
        <f>100*Index80!V104/'gy80'!V$120</f>
        <v>32.740587415427214</v>
      </c>
      <c r="W104">
        <f>100*Index80!W104/'gy80'!W$120</f>
        <v>65.711291572690584</v>
      </c>
      <c r="X104">
        <f>100*Index80!X104/'gy80'!X$120</f>
        <v>54.356975533480515</v>
      </c>
      <c r="Y104">
        <f>100*Index80!Y104/'gy80'!Y$120</f>
        <v>111.84900299127781</v>
      </c>
      <c r="Z104">
        <f>100*'Update to 2020'!Z104/'gy80'!Z$120</f>
        <v>155.21228013622888</v>
      </c>
    </row>
    <row r="105" spans="1:26" x14ac:dyDescent="0.2">
      <c r="A105" s="1">
        <v>2003</v>
      </c>
      <c r="B105">
        <f>100*Index80!B105/'gy80'!B$120</f>
        <v>32.950389541016783</v>
      </c>
      <c r="C105">
        <f>100*Index80!C105/'gy80'!C$120</f>
        <v>50.032428369328073</v>
      </c>
      <c r="D105">
        <f>100*Index80!D105/'gy80'!D$120</f>
        <v>86.991663035572074</v>
      </c>
      <c r="E105">
        <f>100*Index80!E105/'gy80'!E$120</f>
        <v>64.498956265318384</v>
      </c>
      <c r="F105">
        <f>100*Index80!F105/'gy80'!F$120</f>
        <v>125.84340951996043</v>
      </c>
      <c r="G105">
        <f>100*Index80!G105/'gy80'!G$120</f>
        <v>101.4755510259985</v>
      </c>
      <c r="H105">
        <f>100*Index80!H105/'gy80'!H$120</f>
        <v>83.210653108186648</v>
      </c>
      <c r="I105">
        <f>100*Index80!I105/'gy80'!I$120</f>
        <v>118.29965295240994</v>
      </c>
      <c r="J105">
        <f>100*Index80!J105/'gy80'!J$120</f>
        <v>188.87470096805032</v>
      </c>
      <c r="K105">
        <f>100*Index80!K105/'gy80'!K$120</f>
        <v>126.67619722955145</v>
      </c>
      <c r="L105">
        <f>100*Index80!L105/'gy80'!L$120</f>
        <v>75.305633581102228</v>
      </c>
      <c r="M105">
        <f>100*Index80!M105/'gy80'!M$120</f>
        <v>81.295519052271629</v>
      </c>
      <c r="N105">
        <f>100*Index80!N105/'gy80'!N$120</f>
        <v>77.350598620129873</v>
      </c>
      <c r="O105">
        <f>100*Index80!O105/'gy80'!O$120</f>
        <v>140.95761284383471</v>
      </c>
      <c r="P105">
        <f>100*Index80!P105/'gy80'!P$120</f>
        <v>130.30292190564322</v>
      </c>
      <c r="Q105">
        <f>100*Index80!Q105/'gy80'!Q$120</f>
        <v>128.66250940506623</v>
      </c>
      <c r="R105">
        <f>100*Index80!R105/'gy80'!R$120</f>
        <v>106.68257034830003</v>
      </c>
      <c r="S105">
        <f>100*Index80!S105/'gy80'!S$120</f>
        <v>146.69162196513028</v>
      </c>
      <c r="T105">
        <f>100*Index80!T105/'gy80'!T$120</f>
        <v>112.00977843596509</v>
      </c>
      <c r="U105">
        <f>100*Index80!U105/'gy80'!U$120</f>
        <v>124.95350414904316</v>
      </c>
      <c r="V105">
        <f>100*Index80!V105/'gy80'!V$120</f>
        <v>39.468514059789349</v>
      </c>
      <c r="W105">
        <f>100*Index80!W105/'gy80'!W$120</f>
        <v>69.76829250476257</v>
      </c>
      <c r="X105">
        <f>100*Index80!X105/'gy80'!X$120</f>
        <v>61.843792862398836</v>
      </c>
      <c r="Y105">
        <f>100*Index80!Y105/'gy80'!Y$120</f>
        <v>118.87951175072955</v>
      </c>
      <c r="Z105">
        <f>100*'Update to 2020'!Z105/'gy80'!Z$120</f>
        <v>166.85320114644605</v>
      </c>
    </row>
    <row r="106" spans="1:26" x14ac:dyDescent="0.2">
      <c r="A106" s="1">
        <v>2004</v>
      </c>
      <c r="B106">
        <f>100*Index80!B106/'gy80'!B$120</f>
        <v>41.298227665622768</v>
      </c>
      <c r="C106">
        <f>100*Index80!C106/'gy80'!C$120</f>
        <v>44.28800405980045</v>
      </c>
      <c r="D106">
        <f>100*Index80!D106/'gy80'!D$120</f>
        <v>96.6822584068574</v>
      </c>
      <c r="E106">
        <f>100*Index80!E106/'gy80'!E$120</f>
        <v>77.570643193340658</v>
      </c>
      <c r="F106">
        <f>100*Index80!F106/'gy80'!F$120</f>
        <v>132.27845962142021</v>
      </c>
      <c r="G106">
        <f>100*Index80!G106/'gy80'!G$120</f>
        <v>107.67106096249822</v>
      </c>
      <c r="H106">
        <f>100*Index80!H106/'gy80'!H$120</f>
        <v>84.106774658959864</v>
      </c>
      <c r="I106">
        <f>100*Index80!I106/'gy80'!I$120</f>
        <v>150.16555255111544</v>
      </c>
      <c r="J106">
        <f>100*Index80!J106/'gy80'!J$120</f>
        <v>223.59053515539469</v>
      </c>
      <c r="K106">
        <f>100*Index80!K106/'gy80'!K$120</f>
        <v>177.30639841688654</v>
      </c>
      <c r="L106">
        <f>100*Index80!L106/'gy80'!L$120</f>
        <v>80.076830895791346</v>
      </c>
      <c r="M106">
        <f>100*Index80!M106/'gy80'!M$120</f>
        <v>79.355311512782919</v>
      </c>
      <c r="N106">
        <f>100*Index80!N106/'gy80'!N$120</f>
        <v>93.707006493506483</v>
      </c>
      <c r="O106">
        <f>100*Index80!O106/'gy80'!O$120</f>
        <v>118.32910789029458</v>
      </c>
      <c r="P106">
        <f>100*Index80!P106/'gy80'!P$120</f>
        <v>128.05716807297716</v>
      </c>
      <c r="Q106">
        <f>100*Index80!Q106/'gy80'!Q$120</f>
        <v>133.2385913041783</v>
      </c>
      <c r="R106">
        <f>100*Index80!R106/'gy80'!R$120</f>
        <v>129.18672143179762</v>
      </c>
      <c r="S106">
        <f>100*Index80!S106/'gy80'!S$120</f>
        <v>158.20678267292647</v>
      </c>
      <c r="T106">
        <f>100*Index80!T106/'gy80'!T$120</f>
        <v>180.42762123105354</v>
      </c>
      <c r="U106">
        <f>100*Index80!U106/'gy80'!U$120</f>
        <v>149.76870063696919</v>
      </c>
      <c r="V106">
        <f>100*Index80!V106/'gy80'!V$120</f>
        <v>68.6398627465705</v>
      </c>
      <c r="W106">
        <f>100*Index80!W106/'gy80'!W$120</f>
        <v>95.053304850746088</v>
      </c>
      <c r="X106">
        <f>100*Index80!X106/'gy80'!X$120</f>
        <v>106.45549788447386</v>
      </c>
      <c r="Y106">
        <f>100*Index80!Y106/'gy80'!Y$120</f>
        <v>150.48568213051203</v>
      </c>
      <c r="Z106">
        <f>100*'Update to 2020'!Z106/'gy80'!Z$120</f>
        <v>178.36074026629706</v>
      </c>
    </row>
    <row r="107" spans="1:26" x14ac:dyDescent="0.2">
      <c r="A107" s="1">
        <v>2005</v>
      </c>
      <c r="B107">
        <f>100*Index80!B107/'gy80'!B$120</f>
        <v>58.949152459565184</v>
      </c>
      <c r="C107">
        <f>100*Index80!C107/'gy80'!C$120</f>
        <v>43.95260928295491</v>
      </c>
      <c r="D107">
        <f>100*Index80!D107/'gy80'!D$120</f>
        <v>94.470478555390955</v>
      </c>
      <c r="E107">
        <f>100*Index80!E107/'gy80'!E$120</f>
        <v>93.434274905302757</v>
      </c>
      <c r="F107">
        <f>100*Index80!F107/'gy80'!F$120</f>
        <v>140.11957611108434</v>
      </c>
      <c r="G107">
        <f>100*Index80!G107/'gy80'!G$120</f>
        <v>95.024502065741061</v>
      </c>
      <c r="H107">
        <f>100*Index80!H107/'gy80'!H$120</f>
        <v>116.0127102802913</v>
      </c>
      <c r="I107">
        <f>100*Index80!I107/'gy80'!I$120</f>
        <v>156.52258309748206</v>
      </c>
      <c r="J107">
        <f>100*Index80!J107/'gy80'!J$120</f>
        <v>215.79138557314724</v>
      </c>
      <c r="K107">
        <f>100*Index80!K107/'gy80'!K$120</f>
        <v>203.75767487322722</v>
      </c>
      <c r="L107">
        <f>100*Index80!L107/'gy80'!L$120</f>
        <v>71.709538275668876</v>
      </c>
      <c r="M107">
        <f>100*Index80!M107/'gy80'!M$120</f>
        <v>70.712036846822258</v>
      </c>
      <c r="N107">
        <f>100*Index80!N107/'gy80'!N$120</f>
        <v>121.82549610389611</v>
      </c>
      <c r="O107">
        <f>100*Index80!O107/'gy80'!O$120</f>
        <v>113.49692220108491</v>
      </c>
      <c r="P107">
        <f>100*Index80!P107/'gy80'!P$120</f>
        <v>125.22612032210132</v>
      </c>
      <c r="Q107">
        <f>100*Index80!Q107/'gy80'!Q$120</f>
        <v>135.64236466797217</v>
      </c>
      <c r="R107">
        <f>100*Index80!R107/'gy80'!R$120</f>
        <v>144.67190160742584</v>
      </c>
      <c r="S107">
        <f>100*Index80!S107/'gy80'!S$120</f>
        <v>156.73652862152261</v>
      </c>
      <c r="T107">
        <f>100*Index80!T107/'gy80'!T$120</f>
        <v>231.61124359481767</v>
      </c>
      <c r="U107">
        <f>100*Index80!U107/'gy80'!U$120</f>
        <v>165.72449993045308</v>
      </c>
      <c r="V107">
        <f>100*Index80!V107/'gy80'!V$120</f>
        <v>59.505078265777136</v>
      </c>
      <c r="W107">
        <f>100*Index80!W107/'gy80'!W$120</f>
        <v>104.255180143099</v>
      </c>
      <c r="X107">
        <f>100*Index80!X107/'gy80'!X$120</f>
        <v>117.24024723969831</v>
      </c>
      <c r="Y107">
        <f>100*Index80!Y107/'gy80'!Y$120</f>
        <v>198.39054428294264</v>
      </c>
      <c r="Z107">
        <f>100*'Update to 2020'!Z107/'gy80'!Z$120</f>
        <v>178.36074026629706</v>
      </c>
    </row>
    <row r="108" spans="1:26" x14ac:dyDescent="0.2">
      <c r="A108" s="1">
        <v>2006</v>
      </c>
      <c r="B108">
        <f>100*Index80!B108/'gy80'!B$120</f>
        <v>58.714700494489179</v>
      </c>
      <c r="C108">
        <f>100*Index80!C108/'gy80'!C$120</f>
        <v>45.489674971155011</v>
      </c>
      <c r="D108">
        <f>100*Index80!D108/'gy80'!D$120</f>
        <v>107.37816999911377</v>
      </c>
      <c r="E108">
        <f>100*Index80!E108/'gy80'!E$120</f>
        <v>99.506834139863301</v>
      </c>
      <c r="F108">
        <f>100*Index80!F108/'gy80'!F$120</f>
        <v>153.77018081912055</v>
      </c>
      <c r="G108">
        <f>100*Index80!G108/'gy80'!G$120</f>
        <v>117.34650641078701</v>
      </c>
      <c r="H108">
        <f>100*Index80!H108/'gy80'!H$120</f>
        <v>173.47798342448209</v>
      </c>
      <c r="I108">
        <f>100*Index80!I108/'gy80'!I$120</f>
        <v>152.44404238981249</v>
      </c>
      <c r="J108">
        <f>100*Index80!J108/'gy80'!J$120</f>
        <v>196.21903142464163</v>
      </c>
      <c r="K108">
        <f>100*Index80!K108/'gy80'!K$120</f>
        <v>228.90489604056722</v>
      </c>
      <c r="L108">
        <f>100*Index80!L108/'gy80'!L$120</f>
        <v>81.269630224463697</v>
      </c>
      <c r="M108">
        <f>100*Index80!M108/'gy80'!M$120</f>
        <v>73.592552691060092</v>
      </c>
      <c r="N108">
        <f>100*Index80!N108/'gy80'!N$120</f>
        <v>122.92417402597403</v>
      </c>
      <c r="O108">
        <f>100*Index80!O108/'gy80'!O$120</f>
        <v>115.63046222511399</v>
      </c>
      <c r="P108">
        <f>100*Index80!P108/'gy80'!P$120</f>
        <v>131.5014491972932</v>
      </c>
      <c r="Q108">
        <f>100*Index80!Q108/'gy80'!Q$120</f>
        <v>144.37240427105442</v>
      </c>
      <c r="R108">
        <f>100*Index80!R108/'gy80'!R$120</f>
        <v>201.43958130408757</v>
      </c>
      <c r="S108">
        <f>100*Index80!S108/'gy80'!S$120</f>
        <v>169.75169280045299</v>
      </c>
      <c r="T108">
        <f>100*Index80!T108/'gy80'!T$120</f>
        <v>423.20577765740029</v>
      </c>
      <c r="U108">
        <f>100*Index80!U108/'gy80'!U$120</f>
        <v>224.35502677350954</v>
      </c>
      <c r="V108">
        <f>100*Index80!V108/'gy80'!V$120</f>
        <v>70.801472578647449</v>
      </c>
      <c r="W108">
        <f>100*Index80!W108/'gy80'!W$120</f>
        <v>164.22501091091976</v>
      </c>
      <c r="X108">
        <f>100*Index80!X108/'gy80'!X$120</f>
        <v>154.86629740158165</v>
      </c>
      <c r="Y108">
        <f>100*Index80!Y108/'gy80'!Y$120</f>
        <v>470.41812743891819</v>
      </c>
      <c r="Z108">
        <f>100*'Update to 2020'!Z108/'gy80'!Z$120</f>
        <v>181.21451211055779</v>
      </c>
    </row>
    <row r="109" spans="1:26" x14ac:dyDescent="0.2">
      <c r="A109" s="1">
        <v>2007</v>
      </c>
      <c r="B109">
        <f>100*Index80!B109/'gy80'!B$120</f>
        <v>63.407821964510831</v>
      </c>
      <c r="C109">
        <f>100*Index80!C109/'gy80'!C$120</f>
        <v>55.787401538756448</v>
      </c>
      <c r="D109">
        <f>100*Index80!D109/'gy80'!D$120</f>
        <v>116.78623296176026</v>
      </c>
      <c r="E109">
        <f>100*Index80!E109/'gy80'!E$120</f>
        <v>106.54222674365373</v>
      </c>
      <c r="F109">
        <f>100*Index80!F109/'gy80'!F$120</f>
        <v>213.02842294697055</v>
      </c>
      <c r="G109">
        <f>100*Index80!G109/'gy80'!G$120</f>
        <v>157.61465344579486</v>
      </c>
      <c r="H109">
        <f>100*Index80!H109/'gy80'!H$120</f>
        <v>118.26260301271748</v>
      </c>
      <c r="I109">
        <f>100*Index80!I109/'gy80'!I$120</f>
        <v>155.61184634427445</v>
      </c>
      <c r="J109">
        <f>100*Index80!J109/'gy80'!J$120</f>
        <v>200.28852117893791</v>
      </c>
      <c r="K109">
        <f>100*Index80!K109/'gy80'!K$120</f>
        <v>228.4207685949869</v>
      </c>
      <c r="L109">
        <f>100*Index80!L109/'gy80'!L$120</f>
        <v>132.56000135737173</v>
      </c>
      <c r="M109">
        <f>100*Index80!M109/'gy80'!M$120</f>
        <v>81.064961580491584</v>
      </c>
      <c r="N109">
        <f>100*Index80!N109/'gy80'!N$120</f>
        <v>106.45997435064935</v>
      </c>
      <c r="O109">
        <f>100*Index80!O109/'gy80'!O$120</f>
        <v>163.6045179141741</v>
      </c>
      <c r="P109">
        <f>100*Index80!P109/'gy80'!P$120</f>
        <v>137.61949662643065</v>
      </c>
      <c r="Q109">
        <f>100*Index80!Q109/'gy80'!Q$120</f>
        <v>161.18935206186086</v>
      </c>
      <c r="R109">
        <f>100*Index80!R109/'gy80'!R$120</f>
        <v>216.02950983161691</v>
      </c>
      <c r="S109">
        <f>100*Index80!S109/'gy80'!S$120</f>
        <v>225.02321064132471</v>
      </c>
      <c r="T109">
        <f>100*Index80!T109/'gy80'!T$120</f>
        <v>448.14253119617382</v>
      </c>
      <c r="U109">
        <f>100*Index80!U109/'gy80'!U$120</f>
        <v>230.31598329343362</v>
      </c>
      <c r="V109">
        <f>100*Index80!V109/'gy80'!V$120</f>
        <v>117.21327439745059</v>
      </c>
      <c r="W109">
        <f>100*Index80!W109/'gy80'!W$120</f>
        <v>190.26324472157364</v>
      </c>
      <c r="X109">
        <f>100*Index80!X109/'gy80'!X$120</f>
        <v>309.79758662159719</v>
      </c>
      <c r="Y109">
        <f>100*Index80!Y109/'gy80'!Y$120</f>
        <v>465.6879140122528</v>
      </c>
      <c r="Z109">
        <f>100*'Update to 2020'!Z109/'gy80'!Z$120</f>
        <v>189.73159417975401</v>
      </c>
    </row>
    <row r="110" spans="1:26" x14ac:dyDescent="0.2">
      <c r="A110" s="1">
        <v>2008</v>
      </c>
      <c r="B110">
        <f>100*Index80!B110/'gy80'!B$120</f>
        <v>71.73979128534296</v>
      </c>
      <c r="C110">
        <f>100*Index80!C110/'gy80'!C$120</f>
        <v>73.642828789268975</v>
      </c>
      <c r="D110">
        <f>100*Index80!D110/'gy80'!D$120</f>
        <v>138.83296919629188</v>
      </c>
      <c r="E110">
        <f>100*Index80!E110/'gy80'!E$120</f>
        <v>212.21092245976234</v>
      </c>
      <c r="F110">
        <f>100*Index80!F110/'gy80'!F$120</f>
        <v>322.40403213151683</v>
      </c>
      <c r="G110">
        <f>100*Index80!G110/'gy80'!G$120</f>
        <v>214.8687859930823</v>
      </c>
      <c r="H110">
        <f>100*Index80!H110/'gy80'!H$120</f>
        <v>150.19507066376946</v>
      </c>
      <c r="I110">
        <f>100*Index80!I110/'gy80'!I$120</f>
        <v>159.65266857830835</v>
      </c>
      <c r="J110">
        <f>100*Index80!J110/'gy80'!J$120</f>
        <v>222.91838914725659</v>
      </c>
      <c r="K110">
        <f>100*Index80!K110/'gy80'!K$120</f>
        <v>285.33938554419541</v>
      </c>
      <c r="L110">
        <f>100*Index80!L110/'gy80'!L$120</f>
        <v>161.15179060667353</v>
      </c>
      <c r="M110">
        <f>100*Index80!M110/'gy80'!M$120</f>
        <v>91.451101609666296</v>
      </c>
      <c r="N110">
        <f>100*Index80!N110/'gy80'!N$120</f>
        <v>151.44189253246753</v>
      </c>
      <c r="O110">
        <f>100*Index80!O110/'gy80'!O$120</f>
        <v>151.69897791950604</v>
      </c>
      <c r="P110">
        <f>100*Index80!P110/'gy80'!P$120</f>
        <v>122.30156052751754</v>
      </c>
      <c r="Q110">
        <f>100*Index80!Q110/'gy80'!Q$120</f>
        <v>174.49680889605958</v>
      </c>
      <c r="R110">
        <f>100*Index80!R110/'gy80'!R$120</f>
        <v>247.42713843078138</v>
      </c>
      <c r="S110">
        <f>100*Index80!S110/'gy80'!S$120</f>
        <v>197.94385112673262</v>
      </c>
      <c r="T110">
        <f>100*Index80!T110/'gy80'!T$120</f>
        <v>437.92169498501698</v>
      </c>
      <c r="U110">
        <f>100*Index80!U110/'gy80'!U$120</f>
        <v>224.60736337184343</v>
      </c>
      <c r="V110">
        <f>100*Index80!V110/'gy80'!V$120</f>
        <v>149.25040147306825</v>
      </c>
      <c r="W110">
        <f>100*Index80!W110/'gy80'!W$120</f>
        <v>213.05961903119069</v>
      </c>
      <c r="X110">
        <f>100*Index80!X110/'gy80'!X$120</f>
        <v>251.04114028605636</v>
      </c>
      <c r="Y110">
        <f>100*Index80!Y110/'gy80'!Y$120</f>
        <v>269.25752201062573</v>
      </c>
      <c r="Z110">
        <f>100*'Update to 2020'!Z110/'gy80'!Z$120</f>
        <v>202.44361098979749</v>
      </c>
    </row>
    <row r="111" spans="1:26" x14ac:dyDescent="0.2">
      <c r="A111" s="1">
        <v>2009</v>
      </c>
      <c r="B111">
        <f>100*Index80!B111/'gy80'!B$120</f>
        <v>73.824366095222814</v>
      </c>
      <c r="C111">
        <f>100*Index80!C111/'gy80'!C$120</f>
        <v>82.547979693536377</v>
      </c>
      <c r="D111">
        <f>100*Index80!D111/'gy80'!D$120</f>
        <v>156.24333040213222</v>
      </c>
      <c r="E111">
        <f>100*Index80!E111/'gy80'!E$120</f>
        <v>181.14096053554809</v>
      </c>
      <c r="F111">
        <f>100*Index80!F111/'gy80'!F$120</f>
        <v>213.13910320502032</v>
      </c>
      <c r="G111">
        <f>100*Index80!G111/'gy80'!G$120</f>
        <v>159.39117791239761</v>
      </c>
      <c r="H111">
        <f>100*Index80!H111/'gy80'!H$120</f>
        <v>212.95483939785865</v>
      </c>
      <c r="I111">
        <f>100*Index80!I111/'gy80'!I$120</f>
        <v>157.70082821332571</v>
      </c>
      <c r="J111">
        <f>100*Index80!J111/'gy80'!J$120</f>
        <v>207.91614283996088</v>
      </c>
      <c r="K111">
        <f>100*Index80!K111/'gy80'!K$120</f>
        <v>286.32906921277231</v>
      </c>
      <c r="L111">
        <f>100*Index80!L111/'gy80'!L$120</f>
        <v>116.00946823905834</v>
      </c>
      <c r="M111">
        <f>100*Index80!M111/'gy80'!M$120</f>
        <v>80.301708386785549</v>
      </c>
      <c r="N111">
        <f>100*Index80!N111/'gy80'!N$120</f>
        <v>181.64914772727275</v>
      </c>
      <c r="O111">
        <f>100*Index80!O111/'gy80'!O$120</f>
        <v>130.7693446466053</v>
      </c>
      <c r="P111">
        <f>100*Index80!P111/'gy80'!P$120</f>
        <v>85.600719536989089</v>
      </c>
      <c r="Q111">
        <f>100*Index80!Q111/'gy80'!Q$120</f>
        <v>205.92978902672118</v>
      </c>
      <c r="R111">
        <f>100*Index80!R111/'gy80'!R$120</f>
        <v>186.94245995488129</v>
      </c>
      <c r="S111">
        <f>100*Index80!S111/'gy80'!S$120</f>
        <v>168.93346673630134</v>
      </c>
      <c r="T111">
        <f>100*Index80!T111/'gy80'!T$120</f>
        <v>324.21236467254573</v>
      </c>
      <c r="U111">
        <f>100*Index80!U111/'gy80'!U$120</f>
        <v>145.3414719337984</v>
      </c>
      <c r="V111">
        <f>100*Index80!V111/'gy80'!V$120</f>
        <v>109.44876339277813</v>
      </c>
      <c r="W111">
        <f>100*Index80!W111/'gy80'!W$120</f>
        <v>208.04445693697267</v>
      </c>
      <c r="X111">
        <f>100*Index80!X111/'gy80'!X$120</f>
        <v>206.44481516004419</v>
      </c>
      <c r="Y111">
        <f>100*Index80!Y111/'gy80'!Y$120</f>
        <v>237.71800621593246</v>
      </c>
      <c r="Z111">
        <f>100*'Update to 2020'!Z111/'gy80'!Z$120</f>
        <v>191.03866085312595</v>
      </c>
    </row>
    <row r="112" spans="1:26" x14ac:dyDescent="0.2">
      <c r="A112" s="1">
        <v>2010</v>
      </c>
      <c r="B112">
        <f>100*Index80!B112/'gy80'!B$120</f>
        <v>100.57214320902506</v>
      </c>
      <c r="C112">
        <f>100*Index80!C112/'gy80'!C$120</f>
        <v>89.527688097519743</v>
      </c>
      <c r="D112">
        <f>100*Index80!D112/'gy80'!D$120</f>
        <v>165.47345575970982</v>
      </c>
      <c r="E112">
        <f>100*Index80!E112/'gy80'!E$120</f>
        <v>159.57149849472532</v>
      </c>
      <c r="F112">
        <f>100*Index80!F112/'gy80'!F$120</f>
        <v>221.55619699897639</v>
      </c>
      <c r="G112">
        <f>100*Index80!G112/'gy80'!G$120</f>
        <v>179.04144949206921</v>
      </c>
      <c r="H112">
        <f>100*Index80!H112/'gy80'!H$120</f>
        <v>249.8565555997036</v>
      </c>
      <c r="I112">
        <f>100*Index80!I112/'gy80'!I$120</f>
        <v>201.0096790885604</v>
      </c>
      <c r="J112">
        <f>100*Index80!J112/'gy80'!J$120</f>
        <v>258.37326367046126</v>
      </c>
      <c r="K112">
        <f>100*Index80!K112/'gy80'!K$120</f>
        <v>293.48778108214458</v>
      </c>
      <c r="L112">
        <f>100*Index80!L112/'gy80'!L$120</f>
        <v>153.04641831391535</v>
      </c>
      <c r="M112">
        <f>100*Index80!M112/'gy80'!M$120</f>
        <v>132.6747797600693</v>
      </c>
      <c r="N112">
        <f>100*Index80!N112/'gy80'!N$120</f>
        <v>275.66914967532466</v>
      </c>
      <c r="O112">
        <f>100*Index80!O112/'gy80'!O$120</f>
        <v>175.42359960603665</v>
      </c>
      <c r="P112">
        <f>100*Index80!P112/'gy80'!P$120</f>
        <v>137.27136114050683</v>
      </c>
      <c r="Q112">
        <f>100*Index80!Q112/'gy80'!Q$120</f>
        <v>210.69616610523195</v>
      </c>
      <c r="R112">
        <f>100*Index80!R112/'gy80'!R$120</f>
        <v>336.73004598990178</v>
      </c>
      <c r="S112">
        <f>100*Index80!S112/'gy80'!S$120</f>
        <v>199.26700465382737</v>
      </c>
      <c r="T112">
        <f>100*Index80!T112/'gy80'!T$120</f>
        <v>474.36751719884279</v>
      </c>
      <c r="U112">
        <f>100*Index80!U112/'gy80'!U$120</f>
        <v>189.71553751561959</v>
      </c>
      <c r="V112">
        <f>100*Index80!V112/'gy80'!V$120</f>
        <v>164.53443954756776</v>
      </c>
      <c r="W112">
        <f>100*Index80!W112/'gy80'!W$120</f>
        <v>286.31827965917427</v>
      </c>
      <c r="X112">
        <f>100*Index80!X112/'gy80'!X$120</f>
        <v>257.9799049751656</v>
      </c>
      <c r="Y112">
        <f>100*Index80!Y112/'gy80'!Y$120</f>
        <v>310.33961891830927</v>
      </c>
      <c r="Z112">
        <f>100*'Update to 2020'!Z112/'gy80'!Z$120</f>
        <v>195.84387753200886</v>
      </c>
    </row>
    <row r="113" spans="1:26" x14ac:dyDescent="0.2">
      <c r="A113" s="1">
        <v>2011</v>
      </c>
      <c r="B113">
        <f>100*Index80!B113/'gy80'!B$120</f>
        <v>139.12476959267056</v>
      </c>
      <c r="C113">
        <f>100*Index80!C113/'gy80'!C$120</f>
        <v>85.157692403292117</v>
      </c>
      <c r="D113">
        <f>100*Index80!D113/'gy80'!D$120</f>
        <v>167.51617181089154</v>
      </c>
      <c r="E113">
        <f>100*Index80!E113/'gy80'!E$120</f>
        <v>177.23613631589262</v>
      </c>
      <c r="F113">
        <f>100*Index80!F113/'gy80'!F$120</f>
        <v>311.80382955626817</v>
      </c>
      <c r="G113">
        <f>100*Index80!G113/'gy80'!G$120</f>
        <v>280.90128103451502</v>
      </c>
      <c r="H113">
        <f>100*Index80!H113/'gy80'!H$120</f>
        <v>305.12377512328425</v>
      </c>
      <c r="I113">
        <f>100*Index80!I113/'gy80'!I$120</f>
        <v>241.48698413057087</v>
      </c>
      <c r="J113">
        <f>100*Index80!J113/'gy80'!J$120</f>
        <v>322.37491557793396</v>
      </c>
      <c r="K113">
        <f>100*Index80!K113/'gy80'!K$120</f>
        <v>327.17709191066109</v>
      </c>
      <c r="L113">
        <f>100*Index80!L113/'gy80'!L$120</f>
        <v>191.20183897589558</v>
      </c>
      <c r="M113">
        <f>100*Index80!M113/'gy80'!M$120</f>
        <v>193.40133166251445</v>
      </c>
      <c r="N113">
        <f>100*Index80!N113/'gy80'!N$120</f>
        <v>203.87182500000006</v>
      </c>
      <c r="O113">
        <f>100*Index80!O113/'gy80'!O$120</f>
        <v>256.71220783400054</v>
      </c>
      <c r="P113">
        <f>100*Index80!P113/'gy80'!P$120</f>
        <v>156.51801705775617</v>
      </c>
      <c r="Q113">
        <f>100*Index80!Q113/'gy80'!Q$120</f>
        <v>218.07844875515383</v>
      </c>
      <c r="R113">
        <f>100*Index80!R113/'gy80'!R$120</f>
        <v>450.25882741407236</v>
      </c>
      <c r="S113">
        <f>100*Index80!S113/'gy80'!S$120</f>
        <v>211.71725537439133</v>
      </c>
      <c r="T113">
        <f>100*Index80!T113/'gy80'!T$120</f>
        <v>555.7966678951218</v>
      </c>
      <c r="U113">
        <f>100*Index80!U113/'gy80'!U$120</f>
        <v>209.6437339772821</v>
      </c>
      <c r="V113">
        <f>100*Index80!V113/'gy80'!V$120</f>
        <v>210.07576008635155</v>
      </c>
      <c r="W113">
        <f>100*Index80!W113/'gy80'!W$120</f>
        <v>500.43811532289055</v>
      </c>
      <c r="X113">
        <f>100*Index80!X113/'gy80'!X$120</f>
        <v>288.28294320732113</v>
      </c>
      <c r="Y113">
        <f>100*Index80!Y113/'gy80'!Y$120</f>
        <v>315.10186101613613</v>
      </c>
      <c r="Z113">
        <f>100*'Update to 2020'!Z113/'gy80'!Z$120</f>
        <v>211.98789651596232</v>
      </c>
    </row>
    <row r="114" spans="1:26" x14ac:dyDescent="0.2">
      <c r="A114" s="1">
        <v>2012</v>
      </c>
      <c r="B114">
        <f>100*Index80!B114/'gy80'!B$120</f>
        <v>95.70328805609941</v>
      </c>
      <c r="C114">
        <f>100*Index80!C114/'gy80'!C$120</f>
        <v>68.349263690755237</v>
      </c>
      <c r="D114">
        <f>100*Index80!D114/'gy80'!D$120</f>
        <v>166.21055937527845</v>
      </c>
      <c r="E114">
        <f>100*Index80!E114/'gy80'!E$120</f>
        <v>183.74886089956891</v>
      </c>
      <c r="F114">
        <f>100*Index80!F114/'gy80'!F$120</f>
        <v>272.91983563018829</v>
      </c>
      <c r="G114">
        <f>100*Index80!G114/'gy80'!G$120</f>
        <v>287.38527459094598</v>
      </c>
      <c r="H114">
        <f>100*Index80!H114/'gy80'!H$120</f>
        <v>252.83692343256104</v>
      </c>
      <c r="I114">
        <f>100*Index80!I114/'gy80'!I$120</f>
        <v>247.76817311383971</v>
      </c>
      <c r="J114">
        <f>100*Index80!J114/'gy80'!J$120</f>
        <v>296.14090202317612</v>
      </c>
      <c r="K114">
        <f>100*Index80!K114/'gy80'!K$120</f>
        <v>332.58136936964047</v>
      </c>
      <c r="L114">
        <f>100*Index80!L114/'gy80'!L$120</f>
        <v>169.78100355416026</v>
      </c>
      <c r="M114">
        <f>100*Index80!M114/'gy80'!M$120</f>
        <v>114.29840307196812</v>
      </c>
      <c r="N114">
        <f>100*Index80!N114/'gy80'!N$120</f>
        <v>164.61644610389607</v>
      </c>
      <c r="O114">
        <f>100*Index80!O114/'gy80'!O$120</f>
        <v>258.45716903044791</v>
      </c>
      <c r="P114">
        <f>100*Index80!P114/'gy80'!P$120</f>
        <v>158.6547333503633</v>
      </c>
      <c r="Q114">
        <f>100*Index80!Q114/'gy80'!Q$120</f>
        <v>209.19508722181612</v>
      </c>
      <c r="R114">
        <f>100*Index80!R114/'gy80'!R$120</f>
        <v>294.14784464188699</v>
      </c>
      <c r="S114">
        <f>100*Index80!S114/'gy80'!S$120</f>
        <v>198.59730638742982</v>
      </c>
      <c r="T114">
        <f>100*Index80!T114/'gy80'!T$120</f>
        <v>501.28590564478378</v>
      </c>
      <c r="U114">
        <f>100*Index80!U114/'gy80'!U$120</f>
        <v>176.6348790592119</v>
      </c>
      <c r="V114">
        <f>100*Index80!V114/'gy80'!V$120</f>
        <v>170.34292986322882</v>
      </c>
      <c r="W114">
        <f>100*Index80!W114/'gy80'!W$120</f>
        <v>442.37719542640724</v>
      </c>
      <c r="X114">
        <f>100*Index80!X114/'gy80'!X$120</f>
        <v>247.91611139418353</v>
      </c>
      <c r="Y114">
        <f>100*Index80!Y114/'gy80'!Y$120</f>
        <v>280.13073042587706</v>
      </c>
      <c r="Z114">
        <f>100*'Update to 2020'!Z114/'gy80'!Z$120</f>
        <v>216.88935831233522</v>
      </c>
    </row>
    <row r="115" spans="1:26" x14ac:dyDescent="0.2">
      <c r="A115" s="1">
        <v>2013</v>
      </c>
      <c r="B115">
        <f>100*Index80!B115/'gy80'!B$120</f>
        <v>71.609197919401893</v>
      </c>
      <c r="C115">
        <f>100*Index80!C115/'gy80'!C$120</f>
        <v>69.691680687948988</v>
      </c>
      <c r="D115">
        <f>100*Index80!D115/'gy80'!D$120</f>
        <v>164.15765796071639</v>
      </c>
      <c r="E115">
        <f>100*Index80!E115/'gy80'!E$120</f>
        <v>165.11504334986446</v>
      </c>
      <c r="F115">
        <f>100*Index80!F115/'gy80'!F$120</f>
        <v>244.37537098762087</v>
      </c>
      <c r="G115">
        <f>100*Index80!G115/'gy80'!G$120</f>
        <v>249.80028652713349</v>
      </c>
      <c r="H115">
        <f>100*Index80!H115/'gy80'!H$120</f>
        <v>207.64007979053613</v>
      </c>
      <c r="I115">
        <f>100*Index80!I115/'gy80'!I$120</f>
        <v>242.027690904445</v>
      </c>
      <c r="J115">
        <f>100*Index80!J115/'gy80'!J$120</f>
        <v>251.51271395076708</v>
      </c>
      <c r="K115">
        <f>100*Index80!K115/'gy80'!K$120</f>
        <v>312.33230822621198</v>
      </c>
      <c r="L115">
        <f>100*Index80!L115/'gy80'!L$120</f>
        <v>145.58168898403454</v>
      </c>
      <c r="M115">
        <f>100*Index80!M115/'gy80'!M$120</f>
        <v>115.78470886999817</v>
      </c>
      <c r="N115">
        <f>100*Index80!N115/'gy80'!N$120</f>
        <v>192.02909902597401</v>
      </c>
      <c r="O115">
        <f>100*Index80!O115/'gy80'!O$120</f>
        <v>239.22380580829631</v>
      </c>
      <c r="P115">
        <f>100*Index80!P115/'gy80'!P$120</f>
        <v>180.68667475971947</v>
      </c>
      <c r="Q115">
        <f>100*Index80!Q115/'gy80'!Q$120</f>
        <v>223.1240389994943</v>
      </c>
      <c r="R115">
        <f>100*Index80!R115/'gy80'!R$120</f>
        <v>243.39552364654381</v>
      </c>
      <c r="S115">
        <f>100*Index80!S115/'gy80'!S$120</f>
        <v>204.36497225660801</v>
      </c>
      <c r="T115">
        <f>100*Index80!T115/'gy80'!T$120</f>
        <v>461.60743799994049</v>
      </c>
      <c r="U115">
        <f>100*Index80!U115/'gy80'!U$120</f>
        <v>161.21626031314108</v>
      </c>
      <c r="V115">
        <f>100*Index80!V115/'gy80'!V$120</f>
        <v>179.67044727016338</v>
      </c>
      <c r="W115">
        <f>100*Index80!W115/'gy80'!W$120</f>
        <v>338.83864525469465</v>
      </c>
      <c r="X115">
        <f>100*Index80!X115/'gy80'!X$120</f>
        <v>256.94013296793429</v>
      </c>
      <c r="Y115">
        <f>100*Index80!Y115/'gy80'!Y$120</f>
        <v>274.36312252800093</v>
      </c>
      <c r="Z115">
        <f>100*'Update to 2020'!Z115/'gy80'!Z$120</f>
        <v>213.78974858155578</v>
      </c>
    </row>
    <row r="116" spans="1:26" x14ac:dyDescent="0.2">
      <c r="A116" s="37">
        <v>2014</v>
      </c>
      <c r="B116" s="38">
        <f>100*Index80!B116/'gy80'!B$120</f>
        <v>102.98606625439103</v>
      </c>
      <c r="C116" s="38">
        <f>100*Index80!C116/'gy80'!C$120</f>
        <v>87.505563475228783</v>
      </c>
      <c r="D116" s="38">
        <f>100*Index80!D116/'gy80'!D$120</f>
        <v>156.0405488614565</v>
      </c>
      <c r="E116" s="38">
        <f>100*Index80!E116/'gy80'!E$120</f>
        <v>138.00611625631493</v>
      </c>
      <c r="F116" s="38">
        <f>100*Index80!F116/'gy80'!F$120</f>
        <v>228.02954985591188</v>
      </c>
      <c r="G116" s="38">
        <f>100*Index80!G116/'gy80'!G$120</f>
        <v>185.75090862947408</v>
      </c>
      <c r="H116" s="38">
        <f>100*Index80!H116/'gy80'!H$120</f>
        <v>199.62437893587293</v>
      </c>
      <c r="I116" s="38">
        <f>100*Index80!I116/'gy80'!I$120</f>
        <v>295.37986156666273</v>
      </c>
      <c r="J116" s="38">
        <f>100*Index80!J116/'gy80'!J$120</f>
        <v>310.65112887449783</v>
      </c>
      <c r="K116" s="38">
        <f>100*Index80!K116/'gy80'!K$120</f>
        <v>313.58780823194229</v>
      </c>
      <c r="L116" s="38">
        <f>100*Index80!L116/'gy80'!L$120</f>
        <v>139.55752145465686</v>
      </c>
      <c r="M116" s="38">
        <f>100*Index80!M116/'gy80'!M$120</f>
        <v>106.44553211693882</v>
      </c>
      <c r="N116" s="38">
        <f>100*Index80!N116/'gy80'!N$120</f>
        <v>202.91915769350393</v>
      </c>
      <c r="O116" s="38">
        <f>100*Index80!O116/'gy80'!O$120</f>
        <v>221.30342261361804</v>
      </c>
      <c r="P116" s="38">
        <f>100*Index80!P116/'gy80'!P$120</f>
        <v>210.41126885822987</v>
      </c>
      <c r="Q116" s="38">
        <f>100*Index80!Q116/'gy80'!Q$120</f>
        <v>242.66835281498427</v>
      </c>
      <c r="R116" s="38">
        <f>100*Index80!R116/'gy80'!R$120</f>
        <v>169.96736784246789</v>
      </c>
      <c r="S116" s="38">
        <f>100*Index80!S116/'gy80'!S$120</f>
        <v>223.77995600661606</v>
      </c>
      <c r="T116" s="38">
        <f>100*Index80!T116/'gy80'!T$120</f>
        <v>432.09927982835768</v>
      </c>
      <c r="U116" s="38">
        <f>100*Index80!U116/'gy80'!U$120</f>
        <v>163.0278485085793</v>
      </c>
      <c r="V116" s="38">
        <f>100*Index80!V116/'gy80'!V$120</f>
        <v>176.57478687396215</v>
      </c>
      <c r="W116" s="38">
        <f>100*Index80!W116/'gy80'!W$120</f>
        <v>270.95253810114673</v>
      </c>
      <c r="X116" s="38">
        <f>100*Index80!X116/'gy80'!X$120</f>
        <v>251.61690075423067</v>
      </c>
      <c r="Y116" s="38">
        <f>100*Index80!Y116/'gy80'!Y$120</f>
        <v>310.37230587680739</v>
      </c>
      <c r="Z116" s="38">
        <f>100*'Update to 2020'!Z116/'gy80'!Z$120</f>
        <v>210.8683363301985</v>
      </c>
    </row>
    <row r="117" spans="1:26" x14ac:dyDescent="0.2">
      <c r="A117" s="37">
        <v>2015</v>
      </c>
      <c r="B117" s="38">
        <f>100*Index80!B117/'gy80'!B$120</f>
        <v>82.087069853121235</v>
      </c>
      <c r="C117" s="38">
        <f>100*Index80!C117/'gy80'!C$120</f>
        <v>89.586039032375396</v>
      </c>
      <c r="D117" s="38">
        <f>100*Index80!D117/'gy80'!D$120</f>
        <v>155.28352807160644</v>
      </c>
      <c r="E117" s="38">
        <f>100*Index80!E117/'gy80'!E$120</f>
        <v>125.98429848231203</v>
      </c>
      <c r="F117" s="38">
        <f>100*Index80!F117/'gy80'!F$120</f>
        <v>180.70358280649197</v>
      </c>
      <c r="G117" s="38">
        <f>100*Index80!G117/'gy80'!G$120</f>
        <v>163.47500420713689</v>
      </c>
      <c r="H117" s="38">
        <f>100*Index80!H117/'gy80'!H$120</f>
        <v>157.71607146734019</v>
      </c>
      <c r="I117" s="38">
        <f>100*Index80!I117/'gy80'!I$120</f>
        <v>264.31497624761516</v>
      </c>
      <c r="J117" s="38">
        <f>100*Index80!J117/'gy80'!J$120</f>
        <v>253.80741254466494</v>
      </c>
      <c r="K117" s="38">
        <f>100*Index80!K117/'gy80'!K$120</f>
        <v>323.43193733406139</v>
      </c>
      <c r="L117" s="38">
        <f>100*Index80!L117/'gy80'!L$120</f>
        <v>105.78749654408651</v>
      </c>
      <c r="M117" s="38">
        <f>100*Index80!M117/'gy80'!M$120</f>
        <v>90.202650165282719</v>
      </c>
      <c r="N117" s="38">
        <f>100*Index80!N117/'gy80'!N$120</f>
        <v>233.9286795884351</v>
      </c>
      <c r="O117" s="38">
        <f>100*Index80!O117/'gy80'!O$120</f>
        <v>198.8973118599385</v>
      </c>
      <c r="P117" s="38">
        <f>100*Index80!P117/'gy80'!P$120</f>
        <v>164.97099208169678</v>
      </c>
      <c r="Q117" s="38">
        <f>100*Index80!Q117/'gy80'!Q$120</f>
        <v>238.65803596093804</v>
      </c>
      <c r="R117" s="38">
        <f>100*Index80!R117/'gy80'!R$120</f>
        <v>136.85618181742174</v>
      </c>
      <c r="S117" s="38">
        <f>100*Index80!S117/'gy80'!S$120</f>
        <v>193.24176016807814</v>
      </c>
      <c r="T117" s="38">
        <f>100*Index80!T117/'gy80'!T$120</f>
        <v>346.92211214519347</v>
      </c>
      <c r="U117" s="38">
        <f>100*Index80!U117/'gy80'!U$120</f>
        <v>145.32849316800809</v>
      </c>
      <c r="V117" s="38">
        <f>100*Index80!V117/'gy80'!V$120</f>
        <v>129.54832127914594</v>
      </c>
      <c r="W117" s="38">
        <f>100*Index80!W117/'gy80'!W$120</f>
        <v>223.34756816573298</v>
      </c>
      <c r="X117" s="38">
        <f>100*Index80!X117/'gy80'!X$120</f>
        <v>214.67643172369429</v>
      </c>
      <c r="Y117" s="38">
        <f>100*Index80!Y117/'gy80'!Y$120</f>
        <v>277.43986604582494</v>
      </c>
      <c r="Z117" s="38">
        <f>100*'Update to 2020'!Z117/'gy80'!Z$120</f>
        <v>190.64943154157353</v>
      </c>
    </row>
    <row r="118" spans="1:26" x14ac:dyDescent="0.2">
      <c r="A118" s="37">
        <v>2016</v>
      </c>
      <c r="B118" s="38">
        <f>100*Index80!B118/'gy80'!B$120</f>
        <v>84.066024837336016</v>
      </c>
      <c r="C118" s="38">
        <f>100*Index80!C118/'gy80'!C$120</f>
        <v>82.605454998386278</v>
      </c>
      <c r="D118" s="38">
        <f>100*Index80!D118/'gy80'!D$120</f>
        <v>151.47033017824887</v>
      </c>
      <c r="E118" s="38">
        <f>100*Index80!E118/'gy80'!E$120</f>
        <v>129.30253777739895</v>
      </c>
      <c r="F118" s="38">
        <f>100*Index80!F118/'gy80'!F$120</f>
        <v>167.40318689485312</v>
      </c>
      <c r="G118" s="38">
        <f>100*Index80!G118/'gy80'!G$120</f>
        <v>153.27712820979983</v>
      </c>
      <c r="H118" s="38">
        <f>100*Index80!H118/'gy80'!H$120</f>
        <v>211.90835424053455</v>
      </c>
      <c r="I118" s="38">
        <f>100*Index80!I118/'gy80'!I$120</f>
        <v>234.934838687466</v>
      </c>
      <c r="J118" s="38">
        <f>100*Index80!J118/'gy80'!J$120</f>
        <v>228.22558898674365</v>
      </c>
      <c r="K118" s="38">
        <f>100*Index80!K118/'gy80'!K$120</f>
        <v>338.46106800544192</v>
      </c>
      <c r="L118" s="38">
        <f>100*Index80!L118/'gy80'!L$120</f>
        <v>118.95784165384777</v>
      </c>
      <c r="M118" s="38">
        <f>100*Index80!M118/'gy80'!M$120</f>
        <v>95.066120865318169</v>
      </c>
      <c r="N118" s="38">
        <f>100*Index80!N118/'gy80'!N$120</f>
        <v>250.44970061688309</v>
      </c>
      <c r="O118" s="38">
        <f>100*Index80!O118/'gy80'!O$120</f>
        <v>217.5655773060694</v>
      </c>
      <c r="P118" s="38">
        <f>100*Index80!P118/'gy80'!P$120</f>
        <v>141.32244593946228</v>
      </c>
      <c r="Q118" s="38">
        <f>100*Index80!Q118/'gy80'!Q$120</f>
        <v>233.69284317068394</v>
      </c>
      <c r="R118" s="38">
        <f>100*Index80!R118/'gy80'!R$120</f>
        <v>139.8058499455621</v>
      </c>
      <c r="S118" s="38">
        <f>100*Index80!S118/'gy80'!S$120</f>
        <v>173.01929130749267</v>
      </c>
      <c r="T118" s="38">
        <f>100*Index80!T118/'gy80'!T$120</f>
        <v>306.46848066548131</v>
      </c>
      <c r="U118" s="38">
        <f>100*Index80!U118/'gy80'!U$120</f>
        <v>140.04684845057574</v>
      </c>
      <c r="V118" s="38">
        <f>100*Index80!V118/'gy80'!V$120</f>
        <v>144.60334725648042</v>
      </c>
      <c r="W118" s="38">
        <f>100*Index80!W118/'gy80'!W$120</f>
        <v>243.60830209357792</v>
      </c>
      <c r="X118" s="38">
        <f>100*Index80!X118/'gy80'!X$120</f>
        <v>224.14262266372293</v>
      </c>
      <c r="Y118" s="38">
        <f>100*Index80!Y118/'gy80'!Y$120</f>
        <v>300.17543502625472</v>
      </c>
      <c r="Z118" s="38">
        <f>100*'Update to 2020'!Z118/'gy80'!Z$120</f>
        <v>183.17750584138483</v>
      </c>
    </row>
    <row r="119" spans="1:26" x14ac:dyDescent="0.2">
      <c r="A119" s="45">
        <v>2017</v>
      </c>
      <c r="B119" s="46">
        <f>100*Index80!B119/'gy80'!B$120</f>
        <v>77.364437275705839</v>
      </c>
      <c r="C119" s="46">
        <f>100*Index80!C119/'gy80'!C$120</f>
        <v>57.991776769151556</v>
      </c>
      <c r="D119" s="46">
        <f>100*Index80!D119/'gy80'!D$120</f>
        <v>180.58975066075715</v>
      </c>
      <c r="E119" s="46">
        <f>100*Index80!E119/'gy80'!E$120</f>
        <v>130.20009430803719</v>
      </c>
      <c r="F119" s="46">
        <f>100*Index80!F119/'gy80'!F$120</f>
        <v>195.69039368496004</v>
      </c>
      <c r="G119" s="46">
        <f>100*Index80!G119/'gy80'!G$120</f>
        <v>148.81891431183817</v>
      </c>
      <c r="H119" s="46">
        <f>100*Index80!H119/'gy80'!H$120</f>
        <v>187.98589914881242</v>
      </c>
      <c r="I119" s="46">
        <f>100*Index80!I119/'gy80'!I$120</f>
        <v>252.4707343099727</v>
      </c>
      <c r="J119" s="46">
        <f>100*Index80!J119/'gy80'!J$120</f>
        <v>263.48676946984949</v>
      </c>
      <c r="K119" s="46">
        <f>100*Index80!K119/'gy80'!K$120</f>
        <v>363.64247832130599</v>
      </c>
      <c r="L119" s="46">
        <f>100*Index80!L119/'gy80'!L$120</f>
        <v>121.41663642429897</v>
      </c>
      <c r="M119" s="46">
        <f>100*Index80!M119/'gy80'!M$120</f>
        <v>107.08602430746153</v>
      </c>
      <c r="N119" s="46">
        <f>100*Index80!N119/'gy80'!N$120</f>
        <v>214.7851461038961</v>
      </c>
      <c r="O119" s="46">
        <f>100*Index80!O119/'gy80'!O$120</f>
        <v>232.9805897193059</v>
      </c>
      <c r="P119" s="46">
        <f>100*Index80!P119/'gy80'!P$120</f>
        <v>129.51882876041736</v>
      </c>
      <c r="Q119" s="46">
        <f>100*Index80!Q119/'gy80'!Q$120</f>
        <v>227.5256392210141</v>
      </c>
      <c r="R119" s="46">
        <f>100*Index80!R119/'gy80'!R$120</f>
        <v>173.79613579904765</v>
      </c>
      <c r="S119" s="46">
        <f>100*Index80!S119/'gy80'!S$120</f>
        <v>166.77993614911699</v>
      </c>
      <c r="T119" s="46">
        <f>100*Index80!T119/'gy80'!T$120</f>
        <v>388.44123928188293</v>
      </c>
      <c r="U119" s="46">
        <f>100*Index80!U119/'gy80'!U$120</f>
        <v>171.77840303767158</v>
      </c>
      <c r="V119" s="46">
        <f>100*Index80!V119/'gy80'!V$120</f>
        <v>161.75704045238865</v>
      </c>
      <c r="W119" s="46">
        <f>100*Index80!W119/'gy80'!W$120</f>
        <v>242.46343388179631</v>
      </c>
      <c r="X119" s="46">
        <f>100*Index80!X119/'gy80'!X$120</f>
        <v>277.93863725165568</v>
      </c>
      <c r="Y119" s="46">
        <f>100*Index80!Y119/'gy80'!Y$120</f>
        <v>415.20456429840857</v>
      </c>
      <c r="Z119" s="46">
        <f>100*'Update to 2020'!Z119/'gy80'!Z$120</f>
        <v>189.51411821242795</v>
      </c>
    </row>
    <row r="120" spans="1:26" x14ac:dyDescent="0.2">
      <c r="A120" s="45">
        <v>2018</v>
      </c>
      <c r="B120" s="46">
        <f>100*Index80!B120/'gy80'!B$120</f>
        <v>68.116768231250759</v>
      </c>
      <c r="C120" s="46">
        <f>100*Index80!C120/'gy80'!C$120</f>
        <v>65.545969777015983</v>
      </c>
      <c r="D120" s="46">
        <f>100*Index80!D120/'gy80'!D$120</f>
        <v>163.38956242239394</v>
      </c>
      <c r="E120" s="46">
        <f>100*Index80!E120/'gy80'!E$120</f>
        <v>137.29895050490322</v>
      </c>
      <c r="F120" s="46">
        <f>100*Index80!F120/'gy80'!F$120</f>
        <v>190.80041755275451</v>
      </c>
      <c r="G120" s="46">
        <f>100*Index80!G120/'gy80'!G$120</f>
        <v>158.33657384525901</v>
      </c>
      <c r="H120" s="46">
        <f>100*Index80!H120/'gy80'!H$120</f>
        <v>146.72308719788185</v>
      </c>
      <c r="I120" s="46">
        <f>100*Index80!I120/'gy80'!I$120</f>
        <v>241.99012056779588</v>
      </c>
      <c r="J120" s="46">
        <f>100*Index80!J120/'gy80'!J$120</f>
        <v>285.58787356744381</v>
      </c>
      <c r="K120" s="46">
        <f>100*Index80!K120/'gy80'!K$120</f>
        <v>388.52321026385215</v>
      </c>
      <c r="L120" s="46">
        <f>100*Index80!L120/'gy80'!L$120</f>
        <v>103.26853088761912</v>
      </c>
      <c r="M120" s="46">
        <f>100*Index80!M120/'gy80'!M$120</f>
        <v>117.05635273993161</v>
      </c>
      <c r="N120" s="46">
        <f>100*Index80!N120/'gy80'!N$120</f>
        <v>254.70803571428576</v>
      </c>
      <c r="O120" s="46">
        <f>100*Index80!O120/'gy80'!O$120</f>
        <v>324.9520450166213</v>
      </c>
      <c r="P120" s="46">
        <f>100*Index80!P120/'gy80'!P$120</f>
        <v>111.43595168300043</v>
      </c>
      <c r="Q120" s="46">
        <f>100*Index80!Q120/'gy80'!Q$120</f>
        <v>236.28742123864322</v>
      </c>
      <c r="R120" s="46">
        <f>100*Index80!R120/'gy80'!R$120</f>
        <v>136.33444706208425</v>
      </c>
      <c r="S120" s="46">
        <f>100*Index80!S120/'gy80'!S$120</f>
        <v>166.73351813181972</v>
      </c>
      <c r="T120" s="46">
        <f>100*Index80!T120/'gy80'!T$120</f>
        <v>411.09685942825581</v>
      </c>
      <c r="U120" s="46">
        <f>100*Index80!U120/'gy80'!U$120</f>
        <v>184.07221882818365</v>
      </c>
      <c r="V120" s="46">
        <f>100*Index80!V120/'gy80'!V$120</f>
        <v>162.43464415417387</v>
      </c>
      <c r="W120" s="46">
        <f>100*Index80!W120/'gy80'!W$120</f>
        <v>223.249301297503</v>
      </c>
      <c r="X120" s="46">
        <f>100*Index80!X120/'gy80'!X$120</f>
        <v>269.02530204194261</v>
      </c>
      <c r="Y120" s="46">
        <f>100*Index80!Y120/'gy80'!Y$120</f>
        <v>419.73058896198825</v>
      </c>
      <c r="Z120" s="46">
        <f>100*'Update to 2020'!Z120/'gy80'!Z$120</f>
        <v>198.42275948450322</v>
      </c>
    </row>
    <row r="121" spans="1:26" x14ac:dyDescent="0.2">
      <c r="A121" s="45">
        <v>2019</v>
      </c>
      <c r="B121" s="71">
        <f>100*Index80!B121/'gy80'!B$120</f>
        <v>67.041109751609525</v>
      </c>
      <c r="C121" s="71">
        <f>100*Index80!C121/'gy80'!C$120</f>
        <v>66.89055036074609</v>
      </c>
      <c r="D121" s="71">
        <f>100*Index80!D121/'gy80'!D$120</f>
        <v>146.99728549666642</v>
      </c>
      <c r="E121" s="71">
        <f>100*Index80!E121/'gy80'!E$120</f>
        <v>136.42859265701148</v>
      </c>
      <c r="F121" s="71">
        <f>100*Index80!F121/'gy80'!F$120</f>
        <v>183.31422847432816</v>
      </c>
      <c r="G121" s="71">
        <f>100*Index80!G121/'gy80'!G$120</f>
        <v>163.78304464016884</v>
      </c>
      <c r="H121" s="71">
        <f>100*Index80!H121/'gy80'!H$120</f>
        <v>149.07034362552429</v>
      </c>
      <c r="I121" s="71">
        <f>100*Index80!I121/'gy80'!I$120</f>
        <v>276.44701281779703</v>
      </c>
      <c r="J121" s="71">
        <f>100*Index80!J121/'gy80'!J$120</f>
        <v>285.93355614814459</v>
      </c>
      <c r="K121" s="71">
        <f>100*Index80!K121/'gy80'!K$120</f>
        <v>385.49865709185349</v>
      </c>
      <c r="L121" s="71">
        <f>100*Index80!L121/'gy80'!L$120</f>
        <v>102.16874866980005</v>
      </c>
      <c r="M121" s="71">
        <f>100*Index80!M121/'gy80'!M$120</f>
        <v>99.761996108834254</v>
      </c>
      <c r="N121" s="71">
        <f>100*Index80!N121/'gy80'!N$120</f>
        <v>257.63571428571424</v>
      </c>
      <c r="O121" s="71">
        <f>100*Index80!O121/'gy80'!O$120</f>
        <v>298.04124685553103</v>
      </c>
      <c r="P121" s="71">
        <f>100*Index80!P121/'gy80'!P$120</f>
        <v>74.867445715071867</v>
      </c>
      <c r="Q121" s="71">
        <f>100*Index80!Q121/'gy80'!Q$120</f>
        <v>222.62939712426899</v>
      </c>
      <c r="R121" s="71">
        <f>100*Index80!R121/'gy80'!R$120</f>
        <v>142.87249666379267</v>
      </c>
      <c r="S121" s="71">
        <f>100*Index80!S121/'gy80'!S$120</f>
        <v>162.00631557423785</v>
      </c>
      <c r="T121" s="71">
        <f>100*Index80!T121/'gy80'!T$120</f>
        <v>378.38101700564545</v>
      </c>
      <c r="U121" s="71">
        <f>100*Index80!U121/'gy80'!U$120</f>
        <v>156.66083267667639</v>
      </c>
      <c r="V121" s="71">
        <f>100*Index80!V121/'gy80'!V$120</f>
        <v>150.46847213840249</v>
      </c>
      <c r="W121" s="71">
        <f>100*Index80!W121/'gy80'!W$120</f>
        <v>230.40739148202621</v>
      </c>
      <c r="X121" s="71">
        <f>100*Index80!X121/'gy80'!X$120</f>
        <v>239.73515554635759</v>
      </c>
      <c r="Y121" s="71">
        <f>100*Index80!Y121/'gy80'!Y$120</f>
        <v>366.30602339516514</v>
      </c>
      <c r="Z121" s="71">
        <f>100*'Update to 2020'!Z121/'gy80'!Z$120</f>
        <v>193.78590411003921</v>
      </c>
    </row>
    <row r="122" spans="1:26" x14ac:dyDescent="0.2">
      <c r="A122" s="45">
        <v>2020</v>
      </c>
      <c r="B122" s="71">
        <f>100*Index80!B122/'gy80'!B$120</f>
        <v>77.374274311503811</v>
      </c>
      <c r="C122" s="71">
        <f>100*Index80!C122/'gy80'!C$120</f>
        <v>67.720459292518044</v>
      </c>
      <c r="D122" s="71">
        <f>100*Index80!D122/'gy80'!D$120</f>
        <v>154.86289291259041</v>
      </c>
      <c r="E122" s="71">
        <f>100*Index80!E122/'gy80'!E$120</f>
        <v>162.13134785256091</v>
      </c>
      <c r="F122" s="71">
        <f>100*Index80!F122/'gy80'!F$120</f>
        <v>192.69283709674329</v>
      </c>
      <c r="G122" s="71">
        <f>100*Index80!G122/'gy80'!G$120</f>
        <v>159.34915803794362</v>
      </c>
      <c r="H122" s="71">
        <f>100*Index80!H122/'gy80'!H$120</f>
        <v>150.72320335998896</v>
      </c>
      <c r="I122" s="71">
        <f>100*Index80!I122/'gy80'!I$120</f>
        <v>264.23728562210783</v>
      </c>
      <c r="J122" s="71">
        <f>100*Index80!J122/'gy80'!J$120</f>
        <v>286.72849693006395</v>
      </c>
      <c r="K122" s="71">
        <f>100*Index80!K122/'gy80'!K$120</f>
        <v>411.11318580227561</v>
      </c>
      <c r="L122" s="71">
        <f>100*Index80!L122/'gy80'!L$120</f>
        <v>127.72075985222526</v>
      </c>
      <c r="M122" s="71">
        <f>100*Index80!M122/'gy80'!M$120</f>
        <v>92.14440898955057</v>
      </c>
      <c r="N122" s="71">
        <f>100*Index80!N122/'gy80'!N$120</f>
        <v>270.67719155844156</v>
      </c>
      <c r="O122" s="71">
        <f>100*Index80!O122/'gy80'!O$120</f>
        <v>186.01085596647417</v>
      </c>
      <c r="P122" s="71">
        <f>100*Index80!P122/'gy80'!P$120</f>
        <v>62.114462022864494</v>
      </c>
      <c r="Q122" s="71">
        <f>100*Index80!Q122/'gy80'!Q$120</f>
        <v>210.64416607192919</v>
      </c>
      <c r="R122" s="71">
        <f>100*Index80!R122/'gy80'!R$120</f>
        <v>150.505059897758</v>
      </c>
      <c r="S122" s="71">
        <f>100*Index80!S122/'gy80'!S$120</f>
        <v>162.89552484045709</v>
      </c>
      <c r="T122" s="71">
        <f>100*Index80!T122/'gy80'!T$120</f>
        <v>388.68241725889425</v>
      </c>
      <c r="U122" s="71">
        <f>100*Index80!U122/'gy80'!U$120</f>
        <v>148.75993625106986</v>
      </c>
      <c r="V122" s="71">
        <f>100*Index80!V122/'gy80'!V$120</f>
        <v>138.07891539721783</v>
      </c>
      <c r="W122" s="71">
        <f>100*Index80!W122/'gy80'!W$120</f>
        <v>291.76853903139641</v>
      </c>
      <c r="X122" s="71">
        <f>100*Index80!X122/'gy80'!X$120</f>
        <v>219.12669520787307</v>
      </c>
      <c r="Y122" s="71">
        <f>100*Index80!Y122/'gy80'!Y$120</f>
        <v>325.52177158533482</v>
      </c>
      <c r="Z122" s="71">
        <f>100*'Update to 2020'!Z122/'gy80'!Z$120</f>
        <v>192.83429874446077</v>
      </c>
    </row>
    <row r="123" spans="1:26" x14ac:dyDescent="0.2">
      <c r="B123" s="39"/>
      <c r="C123" s="29" t="s">
        <v>42</v>
      </c>
    </row>
    <row r="124" spans="1:26" x14ac:dyDescent="0.2">
      <c r="B124" s="47"/>
      <c r="C124" s="56" t="s">
        <v>57</v>
      </c>
      <c r="F124" s="2" t="s">
        <v>54</v>
      </c>
    </row>
    <row r="125" spans="1:26" x14ac:dyDescent="0.2">
      <c r="B125" s="72"/>
      <c r="C125" s="29" t="s">
        <v>62</v>
      </c>
    </row>
  </sheetData>
  <sheetProtection selectLockedCells="1" selectUnlockedCells="1"/>
  <pageMargins left="0.75" right="0.75" top="1" bottom="1" header="0.51180555555555551" footer="0.51180555555555551"/>
  <pageSetup paperSize="9" firstPageNumber="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20"/>
  <sheetViews>
    <sheetView workbookViewId="0">
      <pane xSplit="1" ySplit="2" topLeftCell="N95" activePane="bottomRight" state="frozen"/>
      <selection pane="topRight" activeCell="R1" sqref="R1"/>
      <selection pane="bottomLeft" activeCell="A81" sqref="A81"/>
      <selection pane="bottomRight" activeCell="Z120" sqref="Z120"/>
    </sheetView>
  </sheetViews>
  <sheetFormatPr baseColWidth="10" defaultColWidth="9" defaultRowHeight="12.75" x14ac:dyDescent="0.2"/>
  <cols>
    <col min="1" max="1" width="8.7109375" style="1" customWidth="1"/>
    <col min="2" max="7" width="8.7109375" style="2" customWidth="1"/>
    <col min="8" max="17" width="10.7109375" style="1" customWidth="1"/>
    <col min="18" max="18" width="10.7109375" style="2" customWidth="1"/>
    <col min="19" max="19" width="8.7109375" style="3" customWidth="1"/>
    <col min="20" max="25" width="10.7109375" style="2" customWidth="1"/>
  </cols>
  <sheetData>
    <row r="1" spans="1:28" x14ac:dyDescent="0.2">
      <c r="A1" s="1" t="s">
        <v>0</v>
      </c>
      <c r="B1" s="2" t="s">
        <v>1</v>
      </c>
      <c r="C1" s="2" t="s">
        <v>2</v>
      </c>
      <c r="D1" s="2" t="s">
        <v>3</v>
      </c>
      <c r="E1" s="2" t="s">
        <v>4</v>
      </c>
      <c r="F1" s="2" t="s">
        <v>5</v>
      </c>
      <c r="G1" s="2" t="s">
        <v>6</v>
      </c>
      <c r="H1" s="1" t="s">
        <v>7</v>
      </c>
      <c r="I1" s="1" t="s">
        <v>8</v>
      </c>
      <c r="J1" s="1" t="s">
        <v>9</v>
      </c>
      <c r="K1" s="1" t="s">
        <v>10</v>
      </c>
      <c r="L1" s="1" t="s">
        <v>11</v>
      </c>
      <c r="M1" s="1" t="s">
        <v>12</v>
      </c>
      <c r="N1" s="1" t="s">
        <v>13</v>
      </c>
      <c r="O1" s="1" t="s">
        <v>14</v>
      </c>
      <c r="P1" s="1" t="s">
        <v>15</v>
      </c>
      <c r="Q1" s="1" t="s">
        <v>16</v>
      </c>
      <c r="R1" s="2" t="s">
        <v>17</v>
      </c>
      <c r="S1" s="3" t="s">
        <v>18</v>
      </c>
      <c r="T1" s="2" t="s">
        <v>19</v>
      </c>
      <c r="U1" s="2" t="s">
        <v>20</v>
      </c>
      <c r="V1" s="2" t="s">
        <v>21</v>
      </c>
      <c r="W1" s="2" t="s">
        <v>22</v>
      </c>
      <c r="X1" s="2" t="s">
        <v>23</v>
      </c>
      <c r="Y1" s="2" t="s">
        <v>24</v>
      </c>
      <c r="Z1" s="2" t="s">
        <v>28</v>
      </c>
      <c r="AB1" s="2"/>
    </row>
    <row r="2" spans="1:28" x14ac:dyDescent="0.2">
      <c r="A2" s="1">
        <v>1900</v>
      </c>
      <c r="B2" s="2">
        <f>100*gy!B2/gy!B$82</f>
        <v>5.6935184037675057</v>
      </c>
      <c r="C2" s="2">
        <f>100*gy!C2/gy!C$82</f>
        <v>12.086346407161484</v>
      </c>
      <c r="D2" s="2">
        <f>100*gy!D2/gy!D$82</f>
        <v>19.768211572609879</v>
      </c>
      <c r="E2" s="2">
        <f>100*gy!E2/gy!E$82</f>
        <v>16.985678054602417</v>
      </c>
      <c r="F2" s="2">
        <f>100*gy!F2/gy!F$82</f>
        <v>15.062814070351759</v>
      </c>
      <c r="G2" s="2">
        <f>100*gy!G2/gy!G$82</f>
        <v>13.897406149001409</v>
      </c>
      <c r="H2" s="2">
        <f>100*gy!H2/gy!H$82</f>
        <v>9.8709255293837739</v>
      </c>
      <c r="I2" s="2">
        <f>100*gy!I2/gy!I$82</f>
        <v>1.7753271934076589</v>
      </c>
      <c r="J2" s="2">
        <f>100*gy!J2/gy!J$82</f>
        <v>1.6818700114025087</v>
      </c>
      <c r="K2" s="2">
        <f>100*gy!K2/gy!K$82</f>
        <v>10.156128024980484</v>
      </c>
      <c r="L2" s="2">
        <f>100*gy!L2/gy!L$82</f>
        <v>16.715424190456975</v>
      </c>
      <c r="M2" s="2">
        <f>100*gy!M2/gy!M$82</f>
        <v>14.284513199932737</v>
      </c>
      <c r="N2" s="2">
        <f>100*gy!N2/gy!N$82</f>
        <v>14.13032428585951</v>
      </c>
      <c r="O2" s="2">
        <f>100*gy!O2/gy!O$82</f>
        <v>24.66788226100547</v>
      </c>
      <c r="P2" s="2">
        <f>100*gy!P2/gy!P$82</f>
        <v>20.719178082191778</v>
      </c>
      <c r="Q2" s="2">
        <f>100*gy!Q2/gy!Q$82</f>
        <v>4.129766853424905</v>
      </c>
      <c r="R2" s="2">
        <f>100*gy!R2/gy!R$82</f>
        <v>78.558800650590484</v>
      </c>
      <c r="S2" s="2">
        <f>100*gy!S2/gy!S$82</f>
        <v>3.5849731663685152</v>
      </c>
      <c r="T2" s="2">
        <f>100*gy!T2/gy!T$82</f>
        <v>15.814224357574433</v>
      </c>
      <c r="U2" s="2">
        <f>100*gy!U2/gy!U$82</f>
        <v>47.116670600267483</v>
      </c>
      <c r="V2" s="2">
        <f>100*gy!V2/gy!V$82</f>
        <v>3.5342303711370699</v>
      </c>
      <c r="W2" s="2">
        <f>100*gy!W2/gy!W$82</f>
        <v>2.9724060304249944</v>
      </c>
      <c r="X2" s="2">
        <f>100*gy!X2/gy!X$82</f>
        <v>10.299659895210956</v>
      </c>
      <c r="Y2" s="2">
        <f>100*gy!Y2/gy!Y$82</f>
        <v>11.738334858188473</v>
      </c>
      <c r="Z2" s="2">
        <f>100*gy!Z2/gy!Z$92</f>
        <v>8.7652158407971417</v>
      </c>
    </row>
    <row r="3" spans="1:28" x14ac:dyDescent="0.2">
      <c r="A3" s="1">
        <v>1901</v>
      </c>
      <c r="B3" s="2">
        <f>100*gy!B3/gy!B$82</f>
        <v>4.4587929111414049</v>
      </c>
      <c r="C3" s="2">
        <f>100*gy!C3/gy!C$82</f>
        <v>11.366837818220921</v>
      </c>
      <c r="D3" s="2">
        <f>100*gy!D3/gy!D$82</f>
        <v>18.906622676599458</v>
      </c>
      <c r="E3" s="2">
        <f>100*gy!E3/gy!E$82</f>
        <v>15.267044606892435</v>
      </c>
      <c r="F3" s="2">
        <f>100*gy!F3/gy!F$82</f>
        <v>14.434673366834174</v>
      </c>
      <c r="G3" s="2">
        <f>100*gy!G3/gy!G$82</f>
        <v>17.788182646888206</v>
      </c>
      <c r="H3" s="2">
        <f>100*gy!H3/gy!H$82</f>
        <v>7.9874494408755643</v>
      </c>
      <c r="I3" s="2">
        <f>100*gy!I3/gy!I$82</f>
        <v>1.7753271934076589</v>
      </c>
      <c r="J3" s="2">
        <f>100*gy!J3/gy!J$82</f>
        <v>1.6818700114025087</v>
      </c>
      <c r="K3" s="2">
        <f>100*gy!K3/gy!K$82</f>
        <v>10.515222482435597</v>
      </c>
      <c r="L3" s="2">
        <f>100*gy!L3/gy!L$82</f>
        <v>15.837788762231414</v>
      </c>
      <c r="M3" s="2">
        <f>100*gy!M3/gy!M$82</f>
        <v>14.368589204640996</v>
      </c>
      <c r="N3" s="2">
        <f>100*gy!N3/gy!N$82</f>
        <v>12.666463352648165</v>
      </c>
      <c r="O3" s="2">
        <f>100*gy!O3/gy!O$82</f>
        <v>20.708517843188329</v>
      </c>
      <c r="P3" s="2">
        <f>100*gy!P3/gy!P$82</f>
        <v>19.977168949771691</v>
      </c>
      <c r="Q3" s="2">
        <f>100*gy!Q3/gy!Q$82</f>
        <v>4.1930236761250672</v>
      </c>
      <c r="R3" s="2">
        <f>100*gy!R3/gy!R$82</f>
        <v>69.174740117389149</v>
      </c>
      <c r="S3" s="2">
        <f>100*gy!S3/gy!S$82</f>
        <v>3.334525939177102</v>
      </c>
      <c r="T3" s="2">
        <f>100*gy!T3/gy!T$82</f>
        <v>15.735604571594962</v>
      </c>
      <c r="U3" s="2">
        <f>100*gy!U3/gy!U$82</f>
        <v>47.549366690268272</v>
      </c>
      <c r="V3" s="2">
        <f>100*gy!V3/gy!V$82</f>
        <v>1.9787076741091232</v>
      </c>
      <c r="W3" s="2">
        <f>100*gy!W3/gy!W$82</f>
        <v>2.8570843850194421</v>
      </c>
      <c r="X3" s="2">
        <f>100*gy!X3/gy!X$82</f>
        <v>10.205901277690963</v>
      </c>
      <c r="Y3" s="2">
        <f>100*gy!Y3/gy!Y$82</f>
        <v>10.882891125343093</v>
      </c>
      <c r="Z3" s="2">
        <f>100*gy!Z3/gy!Z$92</f>
        <v>8.3157637517468892</v>
      </c>
    </row>
    <row r="4" spans="1:28" x14ac:dyDescent="0.2">
      <c r="A4" s="1">
        <v>1902</v>
      </c>
      <c r="B4" s="2">
        <f>100*gy!B4/gy!B$82</f>
        <v>3.772834304126905</v>
      </c>
      <c r="C4" s="2">
        <f>100*gy!C4/gy!C$82</f>
        <v>11.438882765665745</v>
      </c>
      <c r="D4" s="2">
        <f>100*gy!D4/gy!D$82</f>
        <v>20.03404326857407</v>
      </c>
      <c r="E4" s="2">
        <f>100*gy!E4/gy!E$82</f>
        <v>14.768014321945396</v>
      </c>
      <c r="F4" s="2">
        <f>100*gy!F4/gy!F$82</f>
        <v>16.526751404079221</v>
      </c>
      <c r="G4" s="2">
        <f>100*gy!G4/gy!G$82</f>
        <v>22.895500124305961</v>
      </c>
      <c r="H4" s="2">
        <f>100*gy!H4/gy!H$82</f>
        <v>6.3829407566024265</v>
      </c>
      <c r="I4" s="2">
        <f>100*gy!I4/gy!I$82</f>
        <v>1.7753271934076589</v>
      </c>
      <c r="J4" s="2">
        <f>100*gy!J4/gy!J$82</f>
        <v>1.6818700114025087</v>
      </c>
      <c r="K4" s="2">
        <f>100*gy!K4/gy!K$82</f>
        <v>10.882123341139735</v>
      </c>
      <c r="L4" s="2">
        <f>100*gy!L4/gy!L$82</f>
        <v>16.715424190456975</v>
      </c>
      <c r="M4" s="2">
        <f>100*gy!M4/gy!M$82</f>
        <v>14.839414831007229</v>
      </c>
      <c r="N4" s="2">
        <f>100*gy!N4/gy!N$82</f>
        <v>12.168344007319304</v>
      </c>
      <c r="O4" s="2">
        <f>100*gy!O4/gy!O$82</f>
        <v>22.471129634453415</v>
      </c>
      <c r="P4" s="2">
        <f>100*gy!P4/gy!P$82</f>
        <v>20.079908675799089</v>
      </c>
      <c r="Q4" s="2">
        <f>100*gy!Q4/gy!Q$82</f>
        <v>4.4279775890113866</v>
      </c>
      <c r="R4" s="2">
        <f>100*gy!R4/gy!R$82</f>
        <v>67.095679230606038</v>
      </c>
      <c r="S4" s="2">
        <f>100*gy!S4/gy!S$82</f>
        <v>3.2629695885509835</v>
      </c>
      <c r="T4" s="2">
        <f>100*gy!T4/gy!T$82</f>
        <v>10.773822523112761</v>
      </c>
      <c r="U4" s="2">
        <f>100*gy!U4/gy!U$82</f>
        <v>47.549366690268272</v>
      </c>
      <c r="V4" s="2">
        <f>100*gy!V4/gy!V$82</f>
        <v>3.1666420227709597</v>
      </c>
      <c r="W4" s="2">
        <f>100*gy!W4/gy!W$82</f>
        <v>2.5279691657002523</v>
      </c>
      <c r="X4" s="2">
        <f>100*gy!X4/gy!X$82</f>
        <v>9.5927934552808143</v>
      </c>
      <c r="Y4" s="2">
        <f>100*gy!Y4/gy!Y$82</f>
        <v>12.941445562671547</v>
      </c>
      <c r="Z4" s="2">
        <f>100*gy!Z4/gy!Z$92</f>
        <v>8.0907376724493645</v>
      </c>
    </row>
    <row r="5" spans="1:28" x14ac:dyDescent="0.2">
      <c r="A5" s="1">
        <v>1903</v>
      </c>
      <c r="B5" s="2">
        <f>100*gy!B5/gy!B$82</f>
        <v>3.8413681992812001</v>
      </c>
      <c r="C5" s="2">
        <f>100*gy!C5/gy!C$82</f>
        <v>11.510793300895187</v>
      </c>
      <c r="D5" s="2">
        <f>100*gy!D5/gy!D$82</f>
        <v>15.257478486545555</v>
      </c>
      <c r="E5" s="2">
        <f>100*gy!E5/gy!E$82</f>
        <v>18.674474116067433</v>
      </c>
      <c r="F5" s="2">
        <f>100*gy!F5/gy!F$82</f>
        <v>16.526751404079221</v>
      </c>
      <c r="G5" s="2">
        <f>100*gy!G5/gy!G$82</f>
        <v>16.329659401673986</v>
      </c>
      <c r="H5" s="2">
        <f>100*gy!H5/gy!H$82</f>
        <v>6.8361884368308345</v>
      </c>
      <c r="I5" s="2">
        <f>100*gy!I5/gy!I$82</f>
        <v>1.6904992729035386</v>
      </c>
      <c r="J5" s="2">
        <f>100*gy!J5/gy!J$82</f>
        <v>1.6818700114025087</v>
      </c>
      <c r="K5" s="2">
        <f>100*gy!K5/gy!K$82</f>
        <v>11.264637002341921</v>
      </c>
      <c r="L5" s="2">
        <f>100*gy!L5/gy!L$82</f>
        <v>17.00796933319883</v>
      </c>
      <c r="M5" s="2">
        <f>100*gy!M5/gy!M$82</f>
        <v>18.093156213216748</v>
      </c>
      <c r="N5" s="2">
        <f>100*gy!N5/gy!N$82</f>
        <v>13.327233912778285</v>
      </c>
      <c r="O5" s="2">
        <f>100*gy!O5/gy!O$82</f>
        <v>24.225058609012763</v>
      </c>
      <c r="P5" s="2">
        <f>100*gy!P5/gy!P$82</f>
        <v>19.132420091324203</v>
      </c>
      <c r="Q5" s="2">
        <f>100*gy!Q5/gy!Q$82</f>
        <v>4.6810048798120372</v>
      </c>
      <c r="R5" s="2">
        <f>100*gy!R5/gy!R$82</f>
        <v>85.531433420550172</v>
      </c>
      <c r="S5" s="2">
        <f>100*gy!S5/gy!S$82</f>
        <v>3.4490161001788908</v>
      </c>
      <c r="T5" s="2">
        <f>100*gy!T5/gy!T$82</f>
        <v>12.932226832641771</v>
      </c>
      <c r="U5" s="2">
        <f>100*gy!U5/gy!U$82</f>
        <v>47.549366690268272</v>
      </c>
      <c r="V5" s="2">
        <f>100*gy!V5/gy!V$82</f>
        <v>3.3203460002957272</v>
      </c>
      <c r="W5" s="2">
        <f>100*gy!W5/gy!W$82</f>
        <v>2.5963230779725768</v>
      </c>
      <c r="X5" s="2">
        <f>100*gy!X5/gy!X$82</f>
        <v>9.9935655850721581</v>
      </c>
      <c r="Y5" s="2">
        <f>100*gy!Y5/gy!Y$82</f>
        <v>13.86825251601098</v>
      </c>
      <c r="Z5" s="2">
        <f>100*gy!Z5/gy!Z$92</f>
        <v>8.0907376724493645</v>
      </c>
    </row>
    <row r="6" spans="1:28" x14ac:dyDescent="0.2">
      <c r="A6" s="1">
        <v>1904</v>
      </c>
      <c r="B6" s="2">
        <f>100*gy!B6/gy!B$82</f>
        <v>5.3504771347130999</v>
      </c>
      <c r="C6" s="2">
        <f>100*gy!C6/gy!C$82</f>
        <v>11.798569854028337</v>
      </c>
      <c r="D6" s="2">
        <f>100*gy!D6/gy!D$82</f>
        <v>18.30876404022149</v>
      </c>
      <c r="E6" s="2">
        <f>100*gy!E6/gy!E$82</f>
        <v>15.572877815903325</v>
      </c>
      <c r="F6" s="2">
        <f>100*gy!F6/gy!F$82</f>
        <v>19.246231155778897</v>
      </c>
      <c r="G6" s="2">
        <f>100*gy!G6/gy!G$82</f>
        <v>17.510566006463911</v>
      </c>
      <c r="H6" s="2">
        <f>100*gy!H6/gy!H$82</f>
        <v>9.1033190578158454</v>
      </c>
      <c r="I6" s="2">
        <f>100*gy!I6/gy!I$82</f>
        <v>1.7753271934076589</v>
      </c>
      <c r="J6" s="2">
        <f>100*gy!J6/gy!J$82</f>
        <v>1.6818700114025087</v>
      </c>
      <c r="K6" s="2">
        <f>100*gy!K6/gy!K$82</f>
        <v>11.662763466042156</v>
      </c>
      <c r="L6" s="2">
        <f>100*gy!L6/gy!L$82</f>
        <v>16.715424190456975</v>
      </c>
      <c r="M6" s="2">
        <f>100*gy!M6/gy!M$82</f>
        <v>17.37851017319657</v>
      </c>
      <c r="N6" s="2">
        <f>100*gy!N6/gy!N$82</f>
        <v>13.835518959032225</v>
      </c>
      <c r="O6" s="2">
        <f>100*gy!O6/gy!O$82</f>
        <v>25.98767040027785</v>
      </c>
      <c r="P6" s="2">
        <f>100*gy!P6/gy!P$82</f>
        <v>20.878995433789957</v>
      </c>
      <c r="Q6" s="2">
        <f>100*gy!Q6/gy!Q$82</f>
        <v>4.5364178564973789</v>
      </c>
      <c r="R6" s="2">
        <f>100*gy!R6/gy!R$82</f>
        <v>95.962096032812383</v>
      </c>
      <c r="S6" s="2">
        <f>100*gy!S6/gy!S$82</f>
        <v>3.2629695885509835</v>
      </c>
      <c r="T6" s="2">
        <f>100*gy!T6/gy!T$82</f>
        <v>12.522384800174713</v>
      </c>
      <c r="U6" s="2">
        <f>100*gy!U6/gy!U$82</f>
        <v>50.431122649673505</v>
      </c>
      <c r="V6" s="2">
        <f>100*gy!V6/gy!V$82</f>
        <v>3.3085169303563515</v>
      </c>
      <c r="W6" s="2">
        <f>100*gy!W6/gy!W$82</f>
        <v>2.7732109966573435</v>
      </c>
      <c r="X6" s="2">
        <f>100*gy!X6/gy!X$82</f>
        <v>10.158102766798418</v>
      </c>
      <c r="Y6" s="2">
        <f>100*gy!Y6/gy!Y$82</f>
        <v>13.18206770356816</v>
      </c>
      <c r="Z6" s="2">
        <f>100*gy!Z6/gy!Z$92</f>
        <v>8.3157637517468892</v>
      </c>
    </row>
    <row r="7" spans="1:28" x14ac:dyDescent="0.2">
      <c r="A7" s="1">
        <v>1905</v>
      </c>
      <c r="B7" s="2">
        <f>100*gy!B7/gy!B$82</f>
        <v>5.6935184037675057</v>
      </c>
      <c r="C7" s="2">
        <f>100*gy!C7/gy!C$82</f>
        <v>11.582703836124628</v>
      </c>
      <c r="D7" s="2">
        <f>100*gy!D7/gy!D$82</f>
        <v>17.778151366458978</v>
      </c>
      <c r="E7" s="2">
        <f>100*gy!E7/gy!E$82</f>
        <v>17.520513203043414</v>
      </c>
      <c r="F7" s="2">
        <f>100*gy!F7/gy!F$82</f>
        <v>18.827963346142479</v>
      </c>
      <c r="G7" s="2">
        <f>100*gy!G7/gy!G$82</f>
        <v>18.518272975884642</v>
      </c>
      <c r="H7" s="2">
        <f>100*gy!H7/gy!H$82</f>
        <v>9.7311444206519155</v>
      </c>
      <c r="I7" s="2">
        <f>100*gy!I7/gy!I$82</f>
        <v>1.769268056228793</v>
      </c>
      <c r="J7" s="2">
        <f>100*gy!J7/gy!J$82</f>
        <v>1.6818700114025087</v>
      </c>
      <c r="K7" s="2">
        <f>100*gy!K7/gy!K$82</f>
        <v>12.076502732240439</v>
      </c>
      <c r="L7" s="2">
        <f>100*gy!L7/gy!L$82</f>
        <v>16.422879047715121</v>
      </c>
      <c r="M7" s="2">
        <f>100*gy!M7/gy!M$82</f>
        <v>16.193038506810158</v>
      </c>
      <c r="N7" s="2">
        <f>100*gy!N7/gy!N$82</f>
        <v>18.257598861441494</v>
      </c>
      <c r="O7" s="2">
        <f>100*gy!O7/gy!O$82</f>
        <v>31.718329426065814</v>
      </c>
      <c r="P7" s="2">
        <f>100*gy!P7/gy!P$82</f>
        <v>25.993150684931507</v>
      </c>
      <c r="Q7" s="2">
        <f>100*gy!Q7/gy!Q$82</f>
        <v>4.3647207663112235</v>
      </c>
      <c r="R7" s="2">
        <f>100*gy!R7/gy!R$82</f>
        <v>102.58114701930556</v>
      </c>
      <c r="S7" s="2">
        <f>100*gy!S7/gy!S$82</f>
        <v>3.2558139534883721</v>
      </c>
      <c r="T7" s="2">
        <f>100*gy!T7/gy!T$82</f>
        <v>15.228215767634856</v>
      </c>
      <c r="U7" s="2">
        <f>100*gy!U7/gy!U$82</f>
        <v>50.431122649673505</v>
      </c>
      <c r="V7" s="2">
        <f>100*gy!V7/gy!V$82</f>
        <v>3.7068608605648383</v>
      </c>
      <c r="W7" s="2">
        <f>100*gy!W7/gy!W$82</f>
        <v>2.9249266662118836</v>
      </c>
      <c r="X7" s="2">
        <f>100*gy!X7/gy!X$82</f>
        <v>11.101204154793638</v>
      </c>
      <c r="Y7" s="2">
        <f>100*gy!Y7/gy!Y$82</f>
        <v>15.321134492223239</v>
      </c>
      <c r="Z7" s="2">
        <f>100*gy!Z7/gy!Z$92</f>
        <v>8.3157637517468892</v>
      </c>
    </row>
    <row r="8" spans="1:28" x14ac:dyDescent="0.2">
      <c r="A8" s="1">
        <v>1906</v>
      </c>
      <c r="B8" s="2">
        <f>100*gy!B8/gy!B$82</f>
        <v>5.4876688561159996</v>
      </c>
      <c r="C8" s="2">
        <f>100*gy!C8/gy!C$82</f>
        <v>11.870480389257777</v>
      </c>
      <c r="D8" s="2">
        <f>100*gy!D8/gy!D$82</f>
        <v>15.589505426959327</v>
      </c>
      <c r="E8" s="2">
        <f>100*gy!E8/gy!E$82</f>
        <v>20.593763986274805</v>
      </c>
      <c r="F8" s="2">
        <f>100*gy!F8/gy!F$82</f>
        <v>15.899349689624595</v>
      </c>
      <c r="G8" s="2">
        <f>100*gy!G8/gy!G$82</f>
        <v>16.294853733322284</v>
      </c>
      <c r="H8" s="2">
        <f>100*gy!H8/gy!H$82</f>
        <v>7.3944206519152988</v>
      </c>
      <c r="I8" s="2">
        <f>100*gy!I8/gy!I$82</f>
        <v>1.7753271934076589</v>
      </c>
      <c r="J8" s="2">
        <f>100*gy!J8/gy!J$82</f>
        <v>1.6818700114025087</v>
      </c>
      <c r="K8" s="2">
        <f>100*gy!K8/gy!K$82</f>
        <v>12.498048399687747</v>
      </c>
      <c r="L8" s="2">
        <f>100*gy!L8/gy!L$82</f>
        <v>18.470695046908098</v>
      </c>
      <c r="M8" s="2">
        <f>100*gy!M8/gy!M$82</f>
        <v>17.85774340003363</v>
      </c>
      <c r="N8" s="2">
        <f>100*gy!N8/gy!N$82</f>
        <v>23.157466707329469</v>
      </c>
      <c r="O8" s="2">
        <f>100*gy!O8/gy!O$82</f>
        <v>31.275505774073114</v>
      </c>
      <c r="P8" s="2">
        <f>100*gy!P8/gy!P$82</f>
        <v>29.440639269406393</v>
      </c>
      <c r="Q8" s="2">
        <f>100*gy!Q8/gy!Q$82</f>
        <v>4.58160130128321</v>
      </c>
      <c r="R8" s="2">
        <f>100*gy!R8/gy!R$82</f>
        <v>106.64026589350118</v>
      </c>
      <c r="S8" s="2">
        <f>100*gy!S8/gy!S$82</f>
        <v>3.5062611806797856</v>
      </c>
      <c r="T8" s="2">
        <f>100*gy!T8/gy!T$82</f>
        <v>18.832350586008591</v>
      </c>
      <c r="U8" s="2">
        <f>100*gy!U8/gy!U$82</f>
        <v>51.58366768940288</v>
      </c>
      <c r="V8" s="2">
        <f>100*gy!V8/gy!V$82</f>
        <v>4.7068608605648379</v>
      </c>
      <c r="W8" s="2">
        <f>100*gy!W8/gy!W$82</f>
        <v>3.2370557336789685</v>
      </c>
      <c r="X8" s="2">
        <f>100*gy!X8/gy!X$82</f>
        <v>13.340380549682875</v>
      </c>
      <c r="Y8" s="2">
        <f>100*gy!Y8/gy!Y$82</f>
        <v>16.176578225068621</v>
      </c>
      <c r="Z8" s="2">
        <f>100*gy!Z8/gy!Z$92</f>
        <v>8.7652158407971417</v>
      </c>
    </row>
    <row r="9" spans="1:28" x14ac:dyDescent="0.2">
      <c r="A9" s="1">
        <v>1907</v>
      </c>
      <c r="B9" s="2">
        <f>100*gy!B9/gy!B$82</f>
        <v>4.4587929111414049</v>
      </c>
      <c r="C9" s="2">
        <f>100*gy!C9/gy!C$82</f>
        <v>14.388827656657437</v>
      </c>
      <c r="D9" s="2">
        <f>100*gy!D9/gy!D$82</f>
        <v>15.257478486545555</v>
      </c>
      <c r="E9" s="2">
        <f>100*gy!E9/gy!E$82</f>
        <v>22.107265403550649</v>
      </c>
      <c r="F9" s="2">
        <f>100*gy!F9/gy!F$82</f>
        <v>18.40969553650606</v>
      </c>
      <c r="G9" s="2">
        <f>100*gy!G9/gy!G$82</f>
        <v>18.448661639181235</v>
      </c>
      <c r="H9" s="2">
        <f>100*gy!H9/gy!H$82</f>
        <v>7.7780751843921001</v>
      </c>
      <c r="I9" s="2">
        <f>100*gy!I9/gy!I$82</f>
        <v>1.7329132331555988</v>
      </c>
      <c r="J9" s="2">
        <f>100*gy!J9/gy!J$82</f>
        <v>1.6391106043329531</v>
      </c>
      <c r="K9" s="2">
        <f>100*gy!K9/gy!K$82</f>
        <v>12.943013270882123</v>
      </c>
      <c r="L9" s="2">
        <f>100*gy!L9/gy!L$82</f>
        <v>19.943508524160194</v>
      </c>
      <c r="M9" s="2">
        <f>100*gy!M9/gy!M$82</f>
        <v>18.093156213216748</v>
      </c>
      <c r="N9" s="2">
        <f>100*gy!N9/gy!N$82</f>
        <v>20.727864186235639</v>
      </c>
      <c r="O9" s="2">
        <f>100*gy!O9/gy!O$82</f>
        <v>30.832682122080403</v>
      </c>
      <c r="P9" s="2">
        <f>100*gy!P9/gy!P$82</f>
        <v>23.230593607305941</v>
      </c>
      <c r="Q9" s="2">
        <f>100*gy!Q9/gy!Q$82</f>
        <v>4.7442617025121994</v>
      </c>
      <c r="R9" s="2">
        <f>100*gy!R9/gy!R$82</f>
        <v>98.415953610070005</v>
      </c>
      <c r="S9" s="2">
        <f>100*gy!S9/gy!S$82</f>
        <v>3.6422182468694095</v>
      </c>
      <c r="T9" s="2">
        <f>100*gy!T9/gy!T$82</f>
        <v>19.535560893936083</v>
      </c>
      <c r="U9" s="2">
        <f>100*gy!U9/gy!U$82</f>
        <v>64.839902446699725</v>
      </c>
      <c r="V9" s="2">
        <f>100*gy!V9/gy!V$82</f>
        <v>4.5118290699393766</v>
      </c>
      <c r="W9" s="2">
        <f>100*gy!W9/gy!W$82</f>
        <v>3.1619141824135344</v>
      </c>
      <c r="X9" s="2">
        <f>100*gy!X9/gy!X$82</f>
        <v>12.538836290100191</v>
      </c>
      <c r="Y9" s="2">
        <f>100*gy!Y9/gy!Y$82</f>
        <v>15.535224153705398</v>
      </c>
      <c r="Z9" s="2">
        <f>100*gy!Z9/gy!Z$92</f>
        <v>9.2146679298473959</v>
      </c>
    </row>
    <row r="10" spans="1:28" x14ac:dyDescent="0.2">
      <c r="A10" s="1">
        <v>1908</v>
      </c>
      <c r="B10" s="2">
        <f>100*gy!B10/gy!B$82</f>
        <v>5.6935184037675057</v>
      </c>
      <c r="C10" s="2">
        <f>100*gy!C10/gy!C$82</f>
        <v>10</v>
      </c>
      <c r="D10" s="2">
        <f>100*gy!D10/gy!D$82</f>
        <v>14.130057894570939</v>
      </c>
      <c r="E10" s="2">
        <f>100*gy!E10/gy!E$82</f>
        <v>22.9345069371923</v>
      </c>
      <c r="F10" s="2">
        <f>100*gy!F10/gy!F$82</f>
        <v>21.756577002660361</v>
      </c>
      <c r="G10" s="2">
        <f>100*gy!G10/gy!G$82</f>
        <v>24.077235435485203</v>
      </c>
      <c r="H10" s="2">
        <f>100*gy!H10/gy!H$82</f>
        <v>8.9290387818225074</v>
      </c>
      <c r="I10" s="2">
        <f>100*gy!I10/gy!I$82</f>
        <v>1.7753271934076589</v>
      </c>
      <c r="J10" s="2">
        <f>100*gy!J10/gy!J$82</f>
        <v>1.6106043329532496</v>
      </c>
      <c r="K10" s="2">
        <f>100*gy!K10/gy!K$82</f>
        <v>13.398907103825138</v>
      </c>
      <c r="L10" s="2">
        <f>100*gy!L10/gy!L$82</f>
        <v>16.715424190456975</v>
      </c>
      <c r="M10" s="2">
        <f>100*gy!M10/gy!M$82</f>
        <v>17.302841768959141</v>
      </c>
      <c r="N10" s="2">
        <f>100*gy!N10/gy!N$82</f>
        <v>15.309545593168648</v>
      </c>
      <c r="O10" s="2">
        <f>100*gy!O10/gy!O$82</f>
        <v>26.430494052270557</v>
      </c>
      <c r="P10" s="2">
        <f>100*gy!P10/gy!P$82</f>
        <v>21.906392694063932</v>
      </c>
      <c r="Q10" s="2">
        <f>100*gy!Q10/gy!Q$82</f>
        <v>5.0243990601843489</v>
      </c>
      <c r="R10" s="2">
        <f>100*gy!R10/gy!R$82</f>
        <v>79.471041651934101</v>
      </c>
      <c r="S10" s="2">
        <f>100*gy!S10/gy!S$82</f>
        <v>3.3917710196779964</v>
      </c>
      <c r="T10" s="2">
        <f>100*gy!T10/gy!T$82</f>
        <v>12.903108393390115</v>
      </c>
      <c r="U10" s="2">
        <f>100*gy!U10/gy!U$82</f>
        <v>41.353158681457003</v>
      </c>
      <c r="V10" s="2">
        <f>100*gy!V10/gy!V$82</f>
        <v>3.482256395090936</v>
      </c>
      <c r="W10" s="2">
        <f>100*gy!W10/gy!W$82</f>
        <v>2.5619073606658027</v>
      </c>
      <c r="X10" s="2">
        <f>100*gy!X10/gy!X$82</f>
        <v>9.8988877654196159</v>
      </c>
      <c r="Y10" s="2">
        <f>100*gy!Y10/gy!Y$82</f>
        <v>12.246111619396158</v>
      </c>
      <c r="Z10" s="2">
        <f>100*gy!Z10/gy!Z$92</f>
        <v>8.5401897614996187</v>
      </c>
    </row>
    <row r="11" spans="1:28" x14ac:dyDescent="0.2">
      <c r="A11" s="1">
        <v>1909</v>
      </c>
      <c r="B11" s="2">
        <f>100*gy!B11/gy!B$82</f>
        <v>6.0364357417275993</v>
      </c>
      <c r="C11" s="2">
        <f>100*gy!C11/gy!C$82</f>
        <v>8.5611172343342563</v>
      </c>
      <c r="D11" s="2">
        <f>100*gy!D11/gy!D$82</f>
        <v>15.456064219894298</v>
      </c>
      <c r="E11" s="2">
        <f>100*gy!E11/gy!E$82</f>
        <v>18.047889004923167</v>
      </c>
      <c r="F11" s="2">
        <f>100*gy!F11/gy!F$82</f>
        <v>22.802985515814367</v>
      </c>
      <c r="G11" s="2">
        <f>100*gy!G11/gy!G$82</f>
        <v>23.486367779895581</v>
      </c>
      <c r="H11" s="2">
        <f>100*gy!H11/gy!H$82</f>
        <v>8.7895550797049715</v>
      </c>
      <c r="I11" s="2">
        <f>100*gy!I11/gy!I$82</f>
        <v>1.7753271934076589</v>
      </c>
      <c r="J11" s="2">
        <f>100*gy!J11/gy!J$82</f>
        <v>1.6818700114025087</v>
      </c>
      <c r="K11" s="2">
        <f>100*gy!K11/gy!K$82</f>
        <v>12.963309914129589</v>
      </c>
      <c r="L11" s="2">
        <f>100*gy!L11/gy!L$82</f>
        <v>17.593059618682542</v>
      </c>
      <c r="M11" s="2">
        <f>100*gy!M11/gy!M$82</f>
        <v>19.766268706911049</v>
      </c>
      <c r="N11" s="2">
        <f>100*gy!N11/gy!N$82</f>
        <v>12.859611670224661</v>
      </c>
      <c r="O11" s="2">
        <f>100*gy!O11/gy!O$82</f>
        <v>30.832682122080403</v>
      </c>
      <c r="P11" s="2">
        <f>100*gy!P11/gy!P$82</f>
        <v>29.429223744292241</v>
      </c>
      <c r="Q11" s="2">
        <f>100*gy!Q11/gy!Q$82</f>
        <v>5.2232062172420024</v>
      </c>
      <c r="R11" s="2">
        <f>100*gy!R11/gy!R$82</f>
        <v>114.36249204440988</v>
      </c>
      <c r="S11" s="2">
        <f>100*gy!S11/gy!S$82</f>
        <v>3.4561717352415027</v>
      </c>
      <c r="T11" s="2">
        <f>100*gy!T11/gy!T$82</f>
        <v>12.678896411152364</v>
      </c>
      <c r="U11" s="2">
        <f>100*gy!U11/gy!U$82</f>
        <v>31.699315553457634</v>
      </c>
      <c r="V11" s="2">
        <f>100*gy!V11/gy!V$82</f>
        <v>3.5130119769333135</v>
      </c>
      <c r="W11" s="2">
        <f>100*gy!W11/gy!W$82</f>
        <v>2.4960092775769152</v>
      </c>
      <c r="X11" s="2">
        <f>100*gy!X11/gy!X$82</f>
        <v>10.064344149278426</v>
      </c>
      <c r="Y11" s="2">
        <f>100*gy!Y11/gy!Y$82</f>
        <v>14.305580969807869</v>
      </c>
      <c r="Z11" s="2">
        <f>100*gy!Z11/gy!Z$92</f>
        <v>8.5401897614996187</v>
      </c>
    </row>
    <row r="12" spans="1:28" x14ac:dyDescent="0.2">
      <c r="A12" s="1">
        <v>1910</v>
      </c>
      <c r="B12" s="2">
        <f>100*gy!B12/gy!B$82</f>
        <v>7.1340934440451109</v>
      </c>
      <c r="C12" s="2">
        <f>100*gy!C12/gy!C$82</f>
        <v>8.0576090755127829</v>
      </c>
      <c r="D12" s="2">
        <f>100*gy!D12/gy!D$82</f>
        <v>15.920481649207231</v>
      </c>
      <c r="E12" s="2">
        <f>100*gy!E12/gy!E$82</f>
        <v>18.016559749365953</v>
      </c>
      <c r="F12" s="2">
        <f>100*gy!F12/gy!F$82</f>
        <v>20.08350576411469</v>
      </c>
      <c r="G12" s="2">
        <f>100*gy!G12/gy!G$82</f>
        <v>19.733985249026269</v>
      </c>
      <c r="H12" s="2">
        <f>100*gy!H12/gy!H$82</f>
        <v>9.4872709969069717</v>
      </c>
      <c r="I12" s="2">
        <f>100*gy!I12/gy!I$82</f>
        <v>1.769268056228793</v>
      </c>
      <c r="J12" s="2">
        <f>100*gy!J12/gy!J$82</f>
        <v>1.6747434435575828</v>
      </c>
      <c r="K12" s="2">
        <f>100*gy!K12/gy!K$82</f>
        <v>13.281030444964873</v>
      </c>
      <c r="L12" s="2">
        <f>100*gy!L12/gy!L$82</f>
        <v>21.406234237869466</v>
      </c>
      <c r="M12" s="2">
        <f>100*gy!M12/gy!M$82</f>
        <v>23.331091306541115</v>
      </c>
      <c r="N12" s="2">
        <f>100*gy!N12/gy!N$82</f>
        <v>14.618277930263291</v>
      </c>
      <c r="O12" s="2">
        <f>100*gy!O12/gy!O$82</f>
        <v>28.635929495528345</v>
      </c>
      <c r="P12" s="2">
        <f>100*gy!P12/gy!P$82</f>
        <v>25.878995433789957</v>
      </c>
      <c r="Q12" s="2">
        <f>100*gy!Q12/gy!Q$82</f>
        <v>5.1328393276703421</v>
      </c>
      <c r="R12" s="2">
        <f>100*gy!R12/gy!R$82</f>
        <v>139.4880135775405</v>
      </c>
      <c r="S12" s="2">
        <f>100*gy!S12/gy!S$82</f>
        <v>3.6422182468694095</v>
      </c>
      <c r="T12" s="2">
        <f>100*gy!T12/gy!T$82</f>
        <v>12.44449297517653</v>
      </c>
      <c r="U12" s="2">
        <f>100*gy!U12/gy!U$82</f>
        <v>32.131224923294781</v>
      </c>
      <c r="V12" s="2">
        <f>100*gy!V12/gy!V$82</f>
        <v>4.0330474641431318</v>
      </c>
      <c r="W12" s="2">
        <f>100*gy!W12/gy!W$82</f>
        <v>2.5924346817654684</v>
      </c>
      <c r="X12" s="2">
        <f>100*gy!X12/gy!X$82</f>
        <v>10.48809633238349</v>
      </c>
      <c r="Y12" s="2">
        <f>100*gy!Y12/gy!Y$82</f>
        <v>12.5288197621226</v>
      </c>
      <c r="Z12" s="2">
        <f>100*gy!Z12/gy!Z$92</f>
        <v>8.5401897614996187</v>
      </c>
    </row>
    <row r="13" spans="1:28" x14ac:dyDescent="0.2">
      <c r="A13" s="1">
        <v>1911</v>
      </c>
      <c r="B13" s="2">
        <f>100*gy!B13/gy!B$82</f>
        <v>9.672078324451606</v>
      </c>
      <c r="C13" s="2">
        <f>100*gy!C13/gy!C$82</f>
        <v>8.4892066991048161</v>
      </c>
      <c r="D13" s="2">
        <f>100*gy!D13/gy!D$82</f>
        <v>16.053922856272262</v>
      </c>
      <c r="E13" s="2">
        <f>100*gy!E13/gy!E$82</f>
        <v>23.578248545427421</v>
      </c>
      <c r="F13" s="2">
        <f>100*gy!F13/gy!F$82</f>
        <v>19.874371859296481</v>
      </c>
      <c r="G13" s="2">
        <f>100*gy!G13/gy!G$82</f>
        <v>21.12372586392641</v>
      </c>
      <c r="H13" s="2">
        <f>100*gy!H13/gy!H$82</f>
        <v>10.533547466095644</v>
      </c>
      <c r="I13" s="2">
        <f>100*gy!I13/gy!I$82</f>
        <v>1.7632089190499274</v>
      </c>
      <c r="J13" s="2">
        <f>100*gy!J13/gy!J$82</f>
        <v>1.6747434435575828</v>
      </c>
      <c r="K13" s="2">
        <f>100*gy!K13/gy!K$82</f>
        <v>14.129586260733804</v>
      </c>
      <c r="L13" s="2">
        <f>100*gy!L13/gy!L$82</f>
        <v>21.113689095127611</v>
      </c>
      <c r="M13" s="2">
        <f>100*gy!M13/gy!M$82</f>
        <v>20.321170337985539</v>
      </c>
      <c r="N13" s="2">
        <f>100*gy!N13/gy!N$82</f>
        <v>20.036596523330282</v>
      </c>
      <c r="O13" s="2">
        <f>100*gy!O13/gy!O$82</f>
        <v>25.110705912998178</v>
      </c>
      <c r="P13" s="2">
        <f>100*gy!P13/gy!P$82</f>
        <v>26.780821917808222</v>
      </c>
      <c r="Q13" s="2">
        <f>100*gy!Q13/gy!Q$82</f>
        <v>5.2864630399421655</v>
      </c>
      <c r="R13" s="2">
        <f>100*gy!R13/gy!R$82</f>
        <v>112.50972349904534</v>
      </c>
      <c r="S13" s="2">
        <f>100*gy!S13/gy!S$82</f>
        <v>3.6422182468694095</v>
      </c>
      <c r="T13" s="2">
        <f>100*gy!T13/gy!T$82</f>
        <v>12.092159860231492</v>
      </c>
      <c r="U13" s="2">
        <f>100*gy!U13/gy!U$82</f>
        <v>28.961529383998112</v>
      </c>
      <c r="V13" s="2">
        <f>100*gy!V13/gy!V$82</f>
        <v>4.9976341860121254</v>
      </c>
      <c r="W13" s="2">
        <f>100*gy!W13/gy!W$82</f>
        <v>2.5851695204311347</v>
      </c>
      <c r="X13" s="2">
        <f>100*gy!X13/gy!X$82</f>
        <v>10.417317768177222</v>
      </c>
      <c r="Y13" s="2">
        <f>100*gy!Y13/gy!Y$82</f>
        <v>14.08508691674291</v>
      </c>
      <c r="Z13" s="2">
        <f>100*gy!Z13/gy!Z$92</f>
        <v>8.5401897614996187</v>
      </c>
    </row>
    <row r="14" spans="1:28" x14ac:dyDescent="0.2">
      <c r="A14" s="1">
        <v>1912</v>
      </c>
      <c r="B14" s="2">
        <f>100*gy!B14/gy!B$82</f>
        <v>10.975461643326311</v>
      </c>
      <c r="C14" s="2">
        <f>100*gy!C14/gy!C$82</f>
        <v>8.9928492701416705</v>
      </c>
      <c r="D14" s="2">
        <f>100*gy!D14/gy!D$82</f>
        <v>16.252508589621005</v>
      </c>
      <c r="E14" s="2">
        <f>100*gy!E14/gy!E$82</f>
        <v>27.202745039534538</v>
      </c>
      <c r="F14" s="2">
        <f>100*gy!F14/gy!F$82</f>
        <v>20.501773573751109</v>
      </c>
      <c r="G14" s="2">
        <f>100*gy!G14/gy!G$82</f>
        <v>23.754868650037292</v>
      </c>
      <c r="H14" s="2">
        <f>100*gy!H14/gy!H$82</f>
        <v>9.1033190578158454</v>
      </c>
      <c r="I14" s="2">
        <f>100*gy!I14/gy!I$82</f>
        <v>1.769268056228793</v>
      </c>
      <c r="J14" s="2">
        <f>100*gy!J14/gy!J$82</f>
        <v>1.6747434435575828</v>
      </c>
      <c r="K14" s="2">
        <f>100*gy!K14/gy!K$82</f>
        <v>14.74551131928181</v>
      </c>
      <c r="L14" s="2">
        <f>100*gy!L14/gy!L$82</f>
        <v>20.236053666902045</v>
      </c>
      <c r="M14" s="2">
        <f>100*gy!M14/gy!M$82</f>
        <v>18.412645031108124</v>
      </c>
      <c r="N14" s="2">
        <f>100*gy!N14/gy!N$82</f>
        <v>20.748195588085796</v>
      </c>
      <c r="O14" s="2">
        <f>100*gy!O14/gy!O$82</f>
        <v>28.193105843535644</v>
      </c>
      <c r="P14" s="2">
        <f>100*gy!P14/gy!P$82</f>
        <v>32.739726027397261</v>
      </c>
      <c r="Q14" s="2">
        <f>100*gy!Q14/gy!Q$82</f>
        <v>5.4671968190854869</v>
      </c>
      <c r="R14" s="2">
        <f>100*gy!R14/gy!R$82</f>
        <v>109.00926384272682</v>
      </c>
      <c r="S14" s="2">
        <f>100*gy!S14/gy!S$82</f>
        <v>3.8354203935599283</v>
      </c>
      <c r="T14" s="2">
        <f>100*gy!T14/gy!T$82</f>
        <v>15.960544514814005</v>
      </c>
      <c r="U14" s="2">
        <f>100*gy!U14/gy!U$82</f>
        <v>31.699315553457634</v>
      </c>
      <c r="V14" s="2">
        <f>100*gy!V14/gy!V$82</f>
        <v>5.449134999260683</v>
      </c>
      <c r="W14" s="2">
        <f>100*gy!W14/gy!W$82</f>
        <v>2.9486663483184392</v>
      </c>
      <c r="X14" s="2">
        <f>100*gy!X14/gy!X$82</f>
        <v>10.535894843276036</v>
      </c>
      <c r="Y14" s="2">
        <f>100*gy!Y14/gy!Y$82</f>
        <v>18.182067703568162</v>
      </c>
      <c r="Z14" s="2">
        <f>100*gy!Z14/gy!Z$92</f>
        <v>8.7652158407971417</v>
      </c>
    </row>
    <row r="15" spans="1:28" x14ac:dyDescent="0.2">
      <c r="A15" s="1">
        <v>1913</v>
      </c>
      <c r="B15" s="2">
        <f>100*gy!B15/gy!B$82</f>
        <v>8.9175858222828097</v>
      </c>
      <c r="C15" s="2">
        <f>100*gy!C15/gy!C$82</f>
        <v>10</v>
      </c>
      <c r="D15" s="2">
        <f>100*gy!D15/gy!D$82</f>
        <v>16.452145041135616</v>
      </c>
      <c r="E15" s="2">
        <f>100*gy!E15/gy!E$82</f>
        <v>21.297926301655973</v>
      </c>
      <c r="F15" s="2">
        <f>100*gy!F15/gy!F$82</f>
        <v>16.735885308897426</v>
      </c>
      <c r="G15" s="2">
        <f>100*gy!G15/gy!G$82</f>
        <v>21.538079058589542</v>
      </c>
      <c r="H15" s="2">
        <f>100*gy!H15/gy!H$82</f>
        <v>6.8013918629550325</v>
      </c>
      <c r="I15" s="2">
        <f>100*gy!I15/gy!I$82</f>
        <v>1.7450315075133302</v>
      </c>
      <c r="J15" s="2">
        <f>100*gy!J15/gy!J$82</f>
        <v>1.653363740022805</v>
      </c>
      <c r="K15" s="2">
        <f>100*gy!K15/gy!K$82</f>
        <v>14.547228727556599</v>
      </c>
      <c r="L15" s="2">
        <f>100*gy!L15/gy!L$82</f>
        <v>21.69877938061132</v>
      </c>
      <c r="M15" s="2">
        <f>100*gy!M15/gy!M$82</f>
        <v>20.237094333277284</v>
      </c>
      <c r="N15" s="2">
        <f>100*gy!N15/gy!N$82</f>
        <v>26.176679882077867</v>
      </c>
      <c r="O15" s="2">
        <f>100*gy!O15/gy!O$82</f>
        <v>24.66788226100547</v>
      </c>
      <c r="P15" s="2">
        <f>100*gy!P15/gy!P$82</f>
        <v>34.269406392694066</v>
      </c>
      <c r="Q15" s="2">
        <f>100*gy!Q15/gy!Q$82</f>
        <v>5.6479305982288093</v>
      </c>
      <c r="R15" s="2">
        <f>100*gy!R15/gy!R$82</f>
        <v>88.67831129340216</v>
      </c>
      <c r="S15" s="2">
        <f>100*gy!S15/gy!S$82</f>
        <v>4.0286225402504474</v>
      </c>
      <c r="T15" s="2">
        <f>100*gy!T15/gy!T$82</f>
        <v>14.915192545679552</v>
      </c>
      <c r="U15" s="2">
        <f>100*gy!U15/gy!U$82</f>
        <v>34.004405632916374</v>
      </c>
      <c r="V15" s="2">
        <f>100*gy!V15/gy!V$82</f>
        <v>5.2304450687564694</v>
      </c>
      <c r="W15" s="2">
        <f>100*gy!W15/gy!W$82</f>
        <v>2.8977761102394433</v>
      </c>
      <c r="X15" s="2">
        <f>100*gy!X15/gy!X$82</f>
        <v>10.299659895210956</v>
      </c>
      <c r="Y15" s="2">
        <f>100*gy!Y15/gy!Y$82</f>
        <v>14.706312900274476</v>
      </c>
      <c r="Z15" s="2">
        <f>100*gy!Z15/gy!Z$92</f>
        <v>8.7652158407971417</v>
      </c>
    </row>
    <row r="16" spans="1:28" x14ac:dyDescent="0.2">
      <c r="A16" s="1">
        <v>1914</v>
      </c>
      <c r="B16" s="2">
        <f>100*gy!B16/gy!B$82</f>
        <v>7.8885859462139063</v>
      </c>
      <c r="C16" s="2">
        <f>100*gy!C16/gy!C$82</f>
        <v>8.9208043226968456</v>
      </c>
      <c r="D16" s="2">
        <f>100*gy!D16/gy!D$82</f>
        <v>16.452145041135616</v>
      </c>
      <c r="E16" s="2">
        <f>100*gy!E16/gy!E$82</f>
        <v>20.070863792331789</v>
      </c>
      <c r="F16" s="2">
        <f>100*gy!F16/gy!F$82</f>
        <v>20.920041383387527</v>
      </c>
      <c r="G16" s="2">
        <f>100*gy!G16/gy!G$82</f>
        <v>24.423634706223588</v>
      </c>
      <c r="H16" s="2">
        <f>100*gy!H16/gy!H$82</f>
        <v>9.2080061860575775</v>
      </c>
      <c r="I16" s="2">
        <f>100*gy!I16/gy!I$82</f>
        <v>1.7086766844401358</v>
      </c>
      <c r="J16" s="2">
        <f>100*gy!J16/gy!J$82</f>
        <v>1.6177309007981757</v>
      </c>
      <c r="K16" s="2">
        <f>100*gy!K16/gy!K$82</f>
        <v>14.804839968774395</v>
      </c>
      <c r="L16" s="2">
        <f>100*gy!L16/gy!L$82</f>
        <v>23.756683143347122</v>
      </c>
      <c r="M16" s="2">
        <f>100*gy!M16/gy!M$82</f>
        <v>17.538254582142258</v>
      </c>
      <c r="N16" s="2">
        <f>100*gy!N16/gy!N$82</f>
        <v>27.101758666260036</v>
      </c>
      <c r="O16" s="2">
        <f>100*gy!O16/gy!O$82</f>
        <v>25.98767040027785</v>
      </c>
      <c r="P16" s="2">
        <f>100*gy!P16/gy!P$82</f>
        <v>38.230593607305941</v>
      </c>
      <c r="Q16" s="2">
        <f>100*gy!Q16/gy!Q$82</f>
        <v>5.7654075546719685</v>
      </c>
      <c r="R16" s="2">
        <f>100*gy!R16/gy!R$82</f>
        <v>66.50166183438229</v>
      </c>
      <c r="S16" s="2">
        <f>100*gy!S16/gy!S$82</f>
        <v>4.178890876565295</v>
      </c>
      <c r="T16" s="2">
        <f>100*gy!T16/gy!T$82</f>
        <v>13.283831986605518</v>
      </c>
      <c r="U16" s="2">
        <f>100*gy!U16/gy!U$82</f>
        <v>26.800409094485094</v>
      </c>
      <c r="V16" s="2">
        <f>100*gy!V16/gy!V$82</f>
        <v>4.0543397900340086</v>
      </c>
      <c r="W16" s="2">
        <f>100*gy!W16/gy!W$82</f>
        <v>2.65642267548946</v>
      </c>
      <c r="X16" s="2">
        <f>100*gy!X16/gy!X$82</f>
        <v>9.0977111866899509</v>
      </c>
      <c r="Y16" s="2">
        <f>100*gy!Y16/gy!Y$82</f>
        <v>13.529734675205855</v>
      </c>
      <c r="Z16" s="2">
        <f>100*gy!Z16/gy!Z$92</f>
        <v>8.3157637517468892</v>
      </c>
    </row>
    <row r="17" spans="1:26" x14ac:dyDescent="0.2">
      <c r="A17" s="1">
        <v>1915</v>
      </c>
      <c r="B17" s="2">
        <f>100*gy!B17/gy!B$82</f>
        <v>6.5853265584335112</v>
      </c>
      <c r="C17" s="2">
        <f>100*gy!C17/gy!C$82</f>
        <v>12.01443587193204</v>
      </c>
      <c r="D17" s="2">
        <f>100*gy!D17/gy!D$82</f>
        <v>15.920481649207231</v>
      </c>
      <c r="E17" s="2">
        <f>100*gy!E17/gy!E$82</f>
        <v>20.328957183350738</v>
      </c>
      <c r="F17" s="2">
        <f>100*gy!F17/gy!F$82</f>
        <v>26.568873780668049</v>
      </c>
      <c r="G17" s="2">
        <f>100*gy!G17/gy!G$82</f>
        <v>25.620286732410705</v>
      </c>
      <c r="H17" s="2">
        <f>100*gy!H17/gy!H$82</f>
        <v>11.545027361408518</v>
      </c>
      <c r="I17" s="2">
        <f>100*gy!I17/gy!I$82</f>
        <v>3.6536597188560349</v>
      </c>
      <c r="J17" s="2">
        <f>100*gy!J17/gy!J$82</f>
        <v>3.7129418472063858</v>
      </c>
      <c r="K17" s="2">
        <f>100*gy!K17/gy!K$82</f>
        <v>14.444964871194381</v>
      </c>
      <c r="L17" s="2">
        <f>100*gy!L17/gy!L$82</f>
        <v>24.926863714314539</v>
      </c>
      <c r="M17" s="2">
        <f>100*gy!M17/gy!M$82</f>
        <v>16.58819572893896</v>
      </c>
      <c r="N17" s="2">
        <f>100*gy!N17/gy!N$82</f>
        <v>20.361898952932805</v>
      </c>
      <c r="O17" s="2">
        <f>100*gy!O17/gy!O$82</f>
        <v>31.275505774073114</v>
      </c>
      <c r="P17" s="2">
        <f>100*gy!P17/gy!P$82</f>
        <v>45.570776255707763</v>
      </c>
      <c r="Q17" s="2">
        <f>100*gy!Q17/gy!Q$82</f>
        <v>6.0365082233869511</v>
      </c>
      <c r="R17" s="2">
        <f>100*gy!R17/gy!R$82</f>
        <v>67.364401386040598</v>
      </c>
      <c r="S17" s="2">
        <f>100*gy!S17/gy!S$82</f>
        <v>5.8890876565295169</v>
      </c>
      <c r="T17" s="2">
        <f>100*gy!T17/gy!T$82</f>
        <v>16.878503312222463</v>
      </c>
      <c r="U17" s="2">
        <f>100*gy!U17/gy!U$82</f>
        <v>49.133821099834783</v>
      </c>
      <c r="V17" s="2">
        <f>100*gy!V17/gy!V$82</f>
        <v>4.5614372319976351</v>
      </c>
      <c r="W17" s="2">
        <f>100*gy!W17/gy!W$82</f>
        <v>2.4078040794051434</v>
      </c>
      <c r="X17" s="2">
        <f>100*gy!X17/gy!X$82</f>
        <v>11.006526335141098</v>
      </c>
      <c r="Y17" s="2">
        <f>100*gy!Y17/gy!Y$82</f>
        <v>34.893870082342183</v>
      </c>
      <c r="Z17" s="2">
        <f>100*gy!Z17/gy!Z$92</f>
        <v>8.5401897614996187</v>
      </c>
    </row>
    <row r="18" spans="1:26" x14ac:dyDescent="0.2">
      <c r="A18" s="1">
        <v>1916</v>
      </c>
      <c r="B18" s="2">
        <f>100*gy!B18/gy!B$82</f>
        <v>7.2712851654480115</v>
      </c>
      <c r="C18" s="2">
        <f>100*gy!C18/gy!C$82</f>
        <v>10.215866017903707</v>
      </c>
      <c r="D18" s="2">
        <f>100*gy!D18/gy!D$82</f>
        <v>15.920481649207231</v>
      </c>
      <c r="E18" s="2">
        <f>100*gy!E18/gy!E$82</f>
        <v>18.763240340146204</v>
      </c>
      <c r="F18" s="2">
        <f>100*gy!F18/gy!F$82</f>
        <v>28.870085722731304</v>
      </c>
      <c r="G18" s="2">
        <f>100*gy!G18/gy!G$82</f>
        <v>28.858042595508412</v>
      </c>
      <c r="H18" s="2">
        <f>100*gy!H18/gy!H$82</f>
        <v>15.242088984059006</v>
      </c>
      <c r="I18" s="2">
        <f>100*gy!I18/gy!I$82</f>
        <v>3.9808531265147846</v>
      </c>
      <c r="J18" s="2">
        <f>100*gy!J18/gy!J$82</f>
        <v>3.8554732041049031</v>
      </c>
      <c r="K18" s="2">
        <f>100*gy!K18/gy!K$82</f>
        <v>14.993754879000782</v>
      </c>
      <c r="L18" s="2">
        <f>100*gy!L18/gy!L$82</f>
        <v>35.781297286391606</v>
      </c>
      <c r="M18" s="2">
        <f>100*gy!M18/gy!M$82</f>
        <v>24.844459391289725</v>
      </c>
      <c r="N18" s="2">
        <f>100*gy!N18/gy!N$82</f>
        <v>29.968486327132254</v>
      </c>
      <c r="O18" s="2">
        <f>100*gy!O18/gy!O$82</f>
        <v>37.006164799861075</v>
      </c>
      <c r="P18" s="2">
        <f>100*gy!P18/gy!P$82</f>
        <v>49.38356164383562</v>
      </c>
      <c r="Q18" s="2">
        <f>100*gy!Q18/gy!Q$82</f>
        <v>6.2985722031447677</v>
      </c>
      <c r="R18" s="2">
        <f>100*gy!R18/gy!R$82</f>
        <v>79.817551799731277</v>
      </c>
      <c r="S18" s="2">
        <f>100*gy!S18/gy!S$82</f>
        <v>9.2951699463327362</v>
      </c>
      <c r="T18" s="2">
        <f>100*gy!T18/gy!T$82</f>
        <v>26.568391934192324</v>
      </c>
      <c r="U18" s="2">
        <f>100*gy!U18/gy!U$82</f>
        <v>87.459680591613562</v>
      </c>
      <c r="V18" s="2">
        <f>100*gy!V18/gy!V$82</f>
        <v>5.1394351619103951</v>
      </c>
      <c r="W18" s="2">
        <f>100*gy!W18/gy!W$82</f>
        <v>3.1822770993928646</v>
      </c>
      <c r="X18" s="2">
        <f>100*gy!X18/gy!X$82</f>
        <v>16.168765511535987</v>
      </c>
      <c r="Y18" s="2">
        <f>100*gy!Y18/gy!Y$82</f>
        <v>33.771271729185727</v>
      </c>
      <c r="Z18" s="2">
        <f>100*gy!Z18/gy!Z$92</f>
        <v>10.56302419699816</v>
      </c>
    </row>
    <row r="19" spans="1:26" x14ac:dyDescent="0.2">
      <c r="A19" s="1">
        <v>1917</v>
      </c>
      <c r="B19" s="2">
        <f>100*gy!B19/gy!B$82</f>
        <v>6.9969017226422112</v>
      </c>
      <c r="C19" s="2">
        <f>100*gy!C19/gy!C$82</f>
        <v>8.0576090755127829</v>
      </c>
      <c r="D19" s="2">
        <f>100*gy!D19/gy!D$82</f>
        <v>20.298824246372394</v>
      </c>
      <c r="E19" s="2">
        <f>100*gy!E19/gy!E$82</f>
        <v>16.19200358048635</v>
      </c>
      <c r="F19" s="2">
        <f>100*gy!F19/gy!F$82</f>
        <v>46.024238841265152</v>
      </c>
      <c r="G19" s="2">
        <f>100*gy!G19/gy!G$82</f>
        <v>58.419656915554818</v>
      </c>
      <c r="H19" s="2">
        <f>100*gy!H19/gy!H$82</f>
        <v>16.114085177254342</v>
      </c>
      <c r="I19" s="2">
        <f>100*gy!I19/gy!I$82</f>
        <v>3.9626757149781873</v>
      </c>
      <c r="J19" s="2">
        <f>100*gy!J19/gy!J$82</f>
        <v>4.2545610034207524</v>
      </c>
      <c r="K19" s="2">
        <f>100*gy!K19/gy!K$82</f>
        <v>17.224824355971897</v>
      </c>
      <c r="L19" s="2">
        <f>100*gy!L19/gy!L$82</f>
        <v>52.486633713305764</v>
      </c>
      <c r="M19" s="2">
        <f>100*gy!M19/gy!M$82</f>
        <v>38.809483773331095</v>
      </c>
      <c r="N19" s="2">
        <f>100*gy!N19/gy!N$82</f>
        <v>38.080715665345124</v>
      </c>
      <c r="O19" s="2">
        <f>100*gy!O19/gy!O$82</f>
        <v>69.167317877919601</v>
      </c>
      <c r="P19" s="2">
        <f>100*gy!P19/gy!P$82</f>
        <v>58.710045662100462</v>
      </c>
      <c r="Q19" s="2">
        <f>100*gy!Q19/gy!Q$82</f>
        <v>8.7475149105367791</v>
      </c>
      <c r="R19" s="2">
        <f>100*gy!R19/gy!R$82</f>
        <v>77.554628385545584</v>
      </c>
      <c r="S19" s="2">
        <f>100*gy!S19/gy!S$82</f>
        <v>13.137745974955278</v>
      </c>
      <c r="T19" s="2">
        <f>100*gy!T19/gy!T$82</f>
        <v>26.54873698769746</v>
      </c>
      <c r="U19" s="2">
        <f>100*gy!U19/gy!U$82</f>
        <v>73.773109904806859</v>
      </c>
      <c r="V19" s="2">
        <f>100*gy!V19/gy!V$82</f>
        <v>7.3048942776874171</v>
      </c>
      <c r="W19" s="2">
        <f>100*gy!W19/gy!W$82</f>
        <v>3.9460399754417086</v>
      </c>
      <c r="X19" s="2">
        <f>100*gy!X19/gy!X$82</f>
        <v>20.716977663388178</v>
      </c>
      <c r="Y19" s="2">
        <f>100*gy!Y19/gy!Y$82</f>
        <v>23.557182067703572</v>
      </c>
      <c r="Z19" s="2">
        <f>100*gy!Z19/gy!Z$92</f>
        <v>12.5858586324967</v>
      </c>
    </row>
    <row r="20" spans="1:26" x14ac:dyDescent="0.2">
      <c r="A20" s="1">
        <v>1918</v>
      </c>
      <c r="B20" s="2">
        <f>100*gy!B20/gy!B$82</f>
        <v>8.7117362746313045</v>
      </c>
      <c r="C20" s="2">
        <f>100*gy!C20/gy!C$82</f>
        <v>9.2806258232748196</v>
      </c>
      <c r="D20" s="2">
        <f>100*gy!D20/gy!D$82</f>
        <v>23.748331984911683</v>
      </c>
      <c r="E20" s="2">
        <f>100*gy!E20/gy!E$82</f>
        <v>18.43875876473221</v>
      </c>
      <c r="F20" s="2">
        <f>100*gy!F20/gy!F$82</f>
        <v>45.605971031628734</v>
      </c>
      <c r="G20" s="2">
        <f>100*gy!G20/gy!G$82</f>
        <v>56.730753294107885</v>
      </c>
      <c r="H20" s="2">
        <f>100*gy!H20/gy!H$82</f>
        <v>14.788841303830598</v>
      </c>
      <c r="I20" s="2">
        <f>100*gy!I20/gy!I$82</f>
        <v>5.325981580222976</v>
      </c>
      <c r="J20" s="2">
        <f>100*gy!J20/gy!J$82</f>
        <v>5.3876852907639687</v>
      </c>
      <c r="K20" s="2">
        <f>100*gy!K20/gy!K$82</f>
        <v>20.836846213895395</v>
      </c>
      <c r="L20" s="2">
        <f>100*gy!L20/gy!L$82</f>
        <v>98.234641380006053</v>
      </c>
      <c r="M20" s="2">
        <f>100*gy!M20/gy!M$82</f>
        <v>48.09988229359341</v>
      </c>
      <c r="N20" s="2">
        <f>100*gy!N20/gy!N$82</f>
        <v>37.98922435701941</v>
      </c>
      <c r="O20" s="2">
        <f>100*gy!O20/gy!O$82</f>
        <v>80.177129460797076</v>
      </c>
      <c r="P20" s="2">
        <f>100*gy!P20/gy!P$82</f>
        <v>45.079908675799089</v>
      </c>
      <c r="Q20" s="2">
        <f>100*gy!Q20/gy!Q$82</f>
        <v>14.521959154165915</v>
      </c>
      <c r="R20" s="2">
        <f>100*gy!R20/gy!R$82</f>
        <v>60.823138391910049</v>
      </c>
      <c r="S20" s="2">
        <f>100*gy!S20/gy!S$82</f>
        <v>16.958855098389982</v>
      </c>
      <c r="T20" s="2">
        <f>100*gy!T20/gy!T$82</f>
        <v>24.05838247069957</v>
      </c>
      <c r="U20" s="2">
        <f>100*gy!U20/gy!U$82</f>
        <v>48.413185429942565</v>
      </c>
      <c r="V20" s="2">
        <f>100*gy!V20/gy!V$82</f>
        <v>10.490167085612896</v>
      </c>
      <c r="W20" s="2">
        <f>100*gy!W20/gy!W$82</f>
        <v>4.6899515655911044</v>
      </c>
      <c r="X20" s="2">
        <f>100*gy!X20/gy!X$82</f>
        <v>17.464840518430002</v>
      </c>
      <c r="Y20" s="2">
        <f>100*gy!Y20/gy!Y$82</f>
        <v>21.096980786825252</v>
      </c>
      <c r="Z20" s="2">
        <f>100*gy!Z20/gy!Z$92</f>
        <v>15.282571166798224</v>
      </c>
    </row>
    <row r="21" spans="1:26" x14ac:dyDescent="0.2">
      <c r="A21" s="1">
        <v>1919</v>
      </c>
      <c r="B21" s="2">
        <f>100*gy!B21/gy!B$82</f>
        <v>17.012021316148221</v>
      </c>
      <c r="C21" s="2">
        <f>100*gy!C21/gy!C$82</f>
        <v>13.381273690152961</v>
      </c>
      <c r="D21" s="2">
        <f>100*gy!D21/gy!D$82</f>
        <v>22.79322917213916</v>
      </c>
      <c r="E21" s="2">
        <f>100*gy!E21/gy!E$82</f>
        <v>19.806802924063852</v>
      </c>
      <c r="F21" s="2">
        <f>100*gy!F21/gy!F$82</f>
        <v>45.605971031628734</v>
      </c>
      <c r="G21" s="2">
        <f>100*gy!G21/gy!G$82</f>
        <v>56.096792906273301</v>
      </c>
      <c r="H21" s="2">
        <f>100*gy!H21/gy!H$82</f>
        <v>17.649000713775873</v>
      </c>
      <c r="I21" s="2">
        <f>100*gy!I21/gy!I$82</f>
        <v>6.6044595249636453</v>
      </c>
      <c r="J21" s="2">
        <f>100*gy!J21/gy!J$82</f>
        <v>6.4637970353477767</v>
      </c>
      <c r="K21" s="2">
        <f>100*gy!K21/gy!K$82</f>
        <v>18.807181889149103</v>
      </c>
      <c r="L21" s="2">
        <f>100*gy!L21/gy!L$82</f>
        <v>52.789266619590443</v>
      </c>
      <c r="M21" s="2">
        <f>100*gy!M21/gy!M$82</f>
        <v>53.413485791155203</v>
      </c>
      <c r="N21" s="2">
        <f>100*gy!N21/gy!N$82</f>
        <v>44.973060892548538</v>
      </c>
      <c r="O21" s="2">
        <f>100*gy!O21/gy!O$82</f>
        <v>78.414517669531989</v>
      </c>
      <c r="P21" s="2">
        <f>100*gy!P21/gy!P$82</f>
        <v>78.493150684931521</v>
      </c>
      <c r="Q21" s="2">
        <f>100*gy!Q21/gy!Q$82</f>
        <v>16.193746611241643</v>
      </c>
      <c r="R21" s="2">
        <f>100*gy!R21/gy!R$82</f>
        <v>54.486952832190084</v>
      </c>
      <c r="S21" s="2">
        <f>100*gy!S21/gy!S$82</f>
        <v>13.516994633273702</v>
      </c>
      <c r="T21" s="2">
        <f>100*gy!T21/gy!T$82</f>
        <v>18.255805488825796</v>
      </c>
      <c r="U21" s="2">
        <f>100*gy!U21/gy!U$82</f>
        <v>46.252065140429544</v>
      </c>
      <c r="V21" s="2">
        <f>100*gy!V21/gy!V$82</f>
        <v>7.4855833210113856</v>
      </c>
      <c r="W21" s="2">
        <f>100*gy!W21/gy!W$82</f>
        <v>5.3854287468449407</v>
      </c>
      <c r="X21" s="2">
        <f>100*gy!X21/gy!X$82</f>
        <v>13.575696295615407</v>
      </c>
      <c r="Y21" s="2">
        <f>100*gy!Y21/gy!Y$82</f>
        <v>18.690759377859102</v>
      </c>
      <c r="Z21" s="2">
        <f>100*gy!Z21/gy!Z$92</f>
        <v>16.181475344898729</v>
      </c>
    </row>
    <row r="22" spans="1:26" x14ac:dyDescent="0.2">
      <c r="A22" s="1">
        <v>1920</v>
      </c>
      <c r="B22" s="2">
        <f>100*gy!B22/gy!B$82</f>
        <v>13.101995290618413</v>
      </c>
      <c r="C22" s="2">
        <f>100*gy!C22/gy!C$82</f>
        <v>9.7841339820962947</v>
      </c>
      <c r="D22" s="2">
        <f>100*gy!D22/gy!D$82</f>
        <v>18.262532440923369</v>
      </c>
      <c r="E22" s="2">
        <f>100*gy!E22/gy!E$82</f>
        <v>23.303744591973743</v>
      </c>
      <c r="F22" s="2">
        <f>100*gy!F22/gy!F$82</f>
        <v>48.743718592964818</v>
      </c>
      <c r="G22" s="2">
        <f>100*gy!G22/gy!G$82</f>
        <v>50.008287063893263</v>
      </c>
      <c r="H22" s="2">
        <f>100*gy!H22/gy!H$82</f>
        <v>41.681536997382821</v>
      </c>
      <c r="I22" s="2">
        <f>100*gy!I22/gy!I$82</f>
        <v>4.2716917111003392</v>
      </c>
      <c r="J22" s="2">
        <f>100*gy!J22/gy!J$82</f>
        <v>5.0028506271379705</v>
      </c>
      <c r="K22" s="2">
        <f>100*gy!K22/gy!K$82</f>
        <v>21.129586260733802</v>
      </c>
      <c r="L22" s="2">
        <f>100*gy!L22/gy!L$82</f>
        <v>36.951477857359031</v>
      </c>
      <c r="M22" s="2">
        <f>100*gy!M22/gy!M$82</f>
        <v>42.063225155540607</v>
      </c>
      <c r="N22" s="2">
        <f>100*gy!N22/gy!N$82</f>
        <v>33.302836230558093</v>
      </c>
      <c r="O22" s="2">
        <f>100*gy!O22/gy!O$82</f>
        <v>70.487106017191991</v>
      </c>
      <c r="P22" s="2">
        <f>100*gy!P22/gy!P$82</f>
        <v>58.002283105022833</v>
      </c>
      <c r="Q22" s="2">
        <f>100*gy!Q22/gy!Q$82</f>
        <v>24.977408277607086</v>
      </c>
      <c r="R22" s="2">
        <f>100*gy!R22/gy!R$82</f>
        <v>58.043985573863239</v>
      </c>
      <c r="S22" s="2">
        <f>100*gy!S22/gy!S$82</f>
        <v>12.601073345259392</v>
      </c>
      <c r="T22" s="2">
        <f>100*gy!T22/gy!T$82</f>
        <v>17.054669869694987</v>
      </c>
      <c r="U22" s="2">
        <f>100*gy!U22/gy!U$82</f>
        <v>44.090944850916529</v>
      </c>
      <c r="V22" s="2">
        <f>100*gy!V22/gy!V$82</f>
        <v>5.7056040218837802</v>
      </c>
      <c r="W22" s="2">
        <f>100*gy!W22/gy!W$82</f>
        <v>4.8901698615185207</v>
      </c>
      <c r="X22" s="2">
        <f>100*gy!X22/gy!X$82</f>
        <v>18.760915525324016</v>
      </c>
      <c r="Y22" s="2">
        <f>100*gy!Y22/gy!Y$82</f>
        <v>20.508691674290944</v>
      </c>
      <c r="Z22" s="2">
        <f>100*gy!Z22/gy!Z$92</f>
        <v>17.305405602296762</v>
      </c>
    </row>
    <row r="23" spans="1:26" x14ac:dyDescent="0.2">
      <c r="A23" s="1">
        <v>1921</v>
      </c>
      <c r="B23" s="2">
        <f>100*gy!B23/gy!B$82</f>
        <v>7.1340934440451109</v>
      </c>
      <c r="C23" s="2">
        <f>100*gy!C23/gy!C$82</f>
        <v>5.6114411677733278</v>
      </c>
      <c r="D23" s="2">
        <f>100*gy!D23/gy!D$82</f>
        <v>15.85743855925525</v>
      </c>
      <c r="E23" s="2">
        <f>100*gy!E23/gy!E$82</f>
        <v>26.679844845591528</v>
      </c>
      <c r="F23" s="2">
        <f>100*gy!F23/gy!F$82</f>
        <v>30.543156961276978</v>
      </c>
      <c r="G23" s="2">
        <f>100*gy!G23/gy!G$82</f>
        <v>19.883981105494325</v>
      </c>
      <c r="H23" s="2">
        <f>100*gy!H23/gy!H$82</f>
        <v>10.812514870330716</v>
      </c>
      <c r="I23" s="2">
        <f>100*gy!I23/gy!I$82</f>
        <v>3.296170625302957</v>
      </c>
      <c r="J23" s="2">
        <f>100*gy!J23/gy!J$82</f>
        <v>3.7842075256556442</v>
      </c>
      <c r="K23" s="2">
        <f>100*gy!K23/gy!K$82</f>
        <v>19.456674473067917</v>
      </c>
      <c r="L23" s="2">
        <f>100*gy!L23/gy!L$82</f>
        <v>20.528598809643906</v>
      </c>
      <c r="M23" s="2">
        <f>100*gy!M23/gy!M$82</f>
        <v>27.618967546662184</v>
      </c>
      <c r="N23" s="2">
        <f>100*gy!N23/gy!N$82</f>
        <v>21.551285961167022</v>
      </c>
      <c r="O23" s="2">
        <f>100*gy!O23/gy!O$82</f>
        <v>37.448988451853779</v>
      </c>
      <c r="P23" s="2">
        <f>100*gy!P23/gy!P$82</f>
        <v>22.557077625570781</v>
      </c>
      <c r="Q23" s="2">
        <f>100*gy!Q23/gy!Q$82</f>
        <v>18.995120187963131</v>
      </c>
      <c r="R23" s="2">
        <f>100*gy!R23/gy!R$82</f>
        <v>22.17664945901987</v>
      </c>
      <c r="S23" s="2">
        <f>100*gy!S23/gy!S$82</f>
        <v>7.8926654740608226</v>
      </c>
      <c r="T23" s="2">
        <f>100*gy!T23/gy!T$82</f>
        <v>12.210089539200698</v>
      </c>
      <c r="U23" s="2">
        <f>100*gy!U23/gy!U$82</f>
        <v>30.546770513728269</v>
      </c>
      <c r="V23" s="2">
        <f>100*gy!V23/gy!V$82</f>
        <v>3.536596185124945</v>
      </c>
      <c r="W23" s="2">
        <f>100*gy!W23/gy!W$82</f>
        <v>3.0363940241489868</v>
      </c>
      <c r="X23" s="2">
        <f>100*gy!X23/gy!X$82</f>
        <v>10.700432025002296</v>
      </c>
      <c r="Y23" s="2">
        <f>100*gy!Y23/gy!Y$82</f>
        <v>12.460201280878318</v>
      </c>
      <c r="Z23" s="2">
        <f>100*gy!Z23/gy!Z$92</f>
        <v>14.608693067995238</v>
      </c>
    </row>
    <row r="24" spans="1:26" x14ac:dyDescent="0.2">
      <c r="A24" s="1">
        <v>1922</v>
      </c>
      <c r="B24" s="2">
        <f>100*gy!B24/gy!B$82</f>
        <v>9.8092700458545057</v>
      </c>
      <c r="C24" s="2">
        <f>100*gy!C24/gy!C$82</f>
        <v>6.6187263098470392</v>
      </c>
      <c r="D24" s="2">
        <f>100*gy!D24/gy!D$82</f>
        <v>22.221638489907853</v>
      </c>
      <c r="E24" s="2">
        <f>100*gy!E24/gy!E$82</f>
        <v>29.509174996270325</v>
      </c>
      <c r="F24" s="2">
        <f>100*gy!F24/gy!F$82</f>
        <v>25.52246526751404</v>
      </c>
      <c r="G24" s="2">
        <f>100*gy!G24/gy!G$82</f>
        <v>21.784204856219439</v>
      </c>
      <c r="H24" s="2">
        <f>100*gy!H24/gy!H$82</f>
        <v>9.7662384011420418</v>
      </c>
      <c r="I24" s="2">
        <f>100*gy!I24/gy!I$82</f>
        <v>1.9571013087736306</v>
      </c>
      <c r="J24" s="2">
        <f>100*gy!J24/gy!J$82</f>
        <v>1.9954389965792476</v>
      </c>
      <c r="K24" s="2">
        <f>100*gy!K24/gy!K$82</f>
        <v>18.480093676814988</v>
      </c>
      <c r="L24" s="2">
        <f>100*gy!L24/gy!L$82</f>
        <v>21.69877938061132</v>
      </c>
      <c r="M24" s="2">
        <f>100*gy!M24/gy!M$82</f>
        <v>34.841096351101399</v>
      </c>
      <c r="N24" s="2">
        <f>100*gy!N24/gy!N$82</f>
        <v>27.671037918064449</v>
      </c>
      <c r="O24" s="2">
        <f>100*gy!O24/gy!O$82</f>
        <v>55.066423547798905</v>
      </c>
      <c r="P24" s="2">
        <f>100*gy!P24/gy!P$82</f>
        <v>30.079908675799089</v>
      </c>
      <c r="Q24" s="2">
        <f>100*gy!Q24/gy!Q$82</f>
        <v>16.157599855412979</v>
      </c>
      <c r="R24" s="2">
        <f>100*gy!R24/gy!R$82</f>
        <v>23.52026023619263</v>
      </c>
      <c r="S24" s="2">
        <f>100*gy!S24/gy!S$82</f>
        <v>6.8336314847942763</v>
      </c>
      <c r="T24" s="2">
        <f>100*gy!T24/gy!T$82</f>
        <v>13.069083497124554</v>
      </c>
      <c r="U24" s="2">
        <f>100*gy!U24/gy!U$82</f>
        <v>26.944378884430808</v>
      </c>
      <c r="V24" s="2">
        <f>100*gy!V24/gy!V$82</f>
        <v>3.8474789294691711</v>
      </c>
      <c r="W24" s="2">
        <f>100*gy!W24/gy!W$82</f>
        <v>3.272904018009414</v>
      </c>
      <c r="X24" s="2">
        <f>100*gy!X24/gy!X$82</f>
        <v>13.504917731409137</v>
      </c>
      <c r="Y24" s="2">
        <f>100*gy!Y24/gy!Y$82</f>
        <v>15.294602012808783</v>
      </c>
      <c r="Z24" s="2">
        <f>100*gy!Z24/gy!Z$92</f>
        <v>13.035310721546951</v>
      </c>
    </row>
    <row r="25" spans="1:26" x14ac:dyDescent="0.2">
      <c r="A25" s="1">
        <v>1923</v>
      </c>
      <c r="B25" s="2">
        <f>100*gy!B25/gy!B$82</f>
        <v>10.152311314908912</v>
      </c>
      <c r="C25" s="2">
        <f>100*gy!C25/gy!C$82</f>
        <v>5.4676200973144446</v>
      </c>
      <c r="D25" s="2">
        <f>100*gy!D25/gy!D$82</f>
        <v>28.424027823017031</v>
      </c>
      <c r="E25" s="2">
        <f>100*gy!E25/gy!E$82</f>
        <v>28.016559749365953</v>
      </c>
      <c r="F25" s="2">
        <f>100*gy!F25/gy!F$82</f>
        <v>22.175583801359739</v>
      </c>
      <c r="G25" s="2">
        <f>100*gy!G25/gy!G$82</f>
        <v>28.787602552415681</v>
      </c>
      <c r="H25" s="2">
        <f>100*gy!H25/gy!H$82</f>
        <v>17.544313585534145</v>
      </c>
      <c r="I25" s="2">
        <f>100*gy!I25/gy!I$82</f>
        <v>2.1206980126030053</v>
      </c>
      <c r="J25" s="2">
        <f>100*gy!J25/gy!J$82</f>
        <v>3.1428164196123149</v>
      </c>
      <c r="K25" s="2">
        <f>100*gy!K25/gy!K$82</f>
        <v>19.544886807181889</v>
      </c>
      <c r="L25" s="2">
        <f>100*gy!L25/gy!L$82</f>
        <v>22.283869666095029</v>
      </c>
      <c r="M25" s="2">
        <f>100*gy!M25/gy!M$82</f>
        <v>44.366907684546831</v>
      </c>
      <c r="N25" s="2">
        <f>100*gy!N25/gy!N$82</f>
        <v>24.123208295211953</v>
      </c>
      <c r="O25" s="2">
        <f>100*gy!O25/gy!O$82</f>
        <v>62.11687071285926</v>
      </c>
      <c r="P25" s="2">
        <f>100*gy!P25/gy!P$82</f>
        <v>25.673515981735161</v>
      </c>
      <c r="Q25" s="2">
        <f>100*gy!Q25/gy!Q$82</f>
        <v>15.262967648653534</v>
      </c>
      <c r="R25" s="2">
        <f>100*gy!R25/gy!R$82</f>
        <v>40.082030973764233</v>
      </c>
      <c r="S25" s="2">
        <f>100*gy!S25/gy!S$82</f>
        <v>7.8783542039355989</v>
      </c>
      <c r="T25" s="2">
        <f>100*gy!T25/gy!T$82</f>
        <v>14.085317027007353</v>
      </c>
      <c r="U25" s="2">
        <f>100*gy!U25/gy!U$82</f>
        <v>36.598222012430178</v>
      </c>
      <c r="V25" s="2">
        <f>100*gy!V25/gy!V$82</f>
        <v>5.0425107200946329</v>
      </c>
      <c r="W25" s="2">
        <f>100*gy!W25/gy!W$82</f>
        <v>3.1439729858789818</v>
      </c>
      <c r="X25" s="2">
        <f>100*gy!X25/gy!X$82</f>
        <v>17.134846952844928</v>
      </c>
      <c r="Y25" s="2">
        <f>100*gy!Y25/gy!Y$82</f>
        <v>17.674290942360479</v>
      </c>
      <c r="Z25" s="2">
        <f>100*gy!Z25/gy!Z$92</f>
        <v>13.035310721546951</v>
      </c>
    </row>
    <row r="26" spans="1:26" x14ac:dyDescent="0.2">
      <c r="A26" s="1">
        <v>1924</v>
      </c>
      <c r="B26" s="2">
        <f>100*gy!B26/gy!B$82</f>
        <v>14.611476019333251</v>
      </c>
      <c r="C26" s="2">
        <f>100*gy!C26/gy!C$82</f>
        <v>5.4676200973144446</v>
      </c>
      <c r="D26" s="2">
        <f>100*gy!D26/gy!D$82</f>
        <v>29.058661595200316</v>
      </c>
      <c r="E26" s="2">
        <f>100*gy!E26/gy!E$82</f>
        <v>30.469192898702076</v>
      </c>
      <c r="F26" s="2">
        <f>100*gy!F26/gy!F$82</f>
        <v>26.359000886786873</v>
      </c>
      <c r="G26" s="2">
        <f>100*gy!G26/gy!G$82</f>
        <v>33.749896411701336</v>
      </c>
      <c r="H26" s="2">
        <f>100*gy!H26/gy!H$82</f>
        <v>13.323816321674993</v>
      </c>
      <c r="I26" s="2">
        <f>100*gy!I26/gy!I$82</f>
        <v>2.1267571497818714</v>
      </c>
      <c r="J26" s="2">
        <f>100*gy!J26/gy!J$82</f>
        <v>3.9409920182440139</v>
      </c>
      <c r="K26" s="2">
        <f>100*gy!K26/gy!K$82</f>
        <v>20.276346604215458</v>
      </c>
      <c r="L26" s="2">
        <f>100*gy!L26/gy!L$82</f>
        <v>24.049228286088976</v>
      </c>
      <c r="M26" s="2">
        <f>100*gy!M26/gy!M$82</f>
        <v>43.09736001345216</v>
      </c>
      <c r="N26" s="2">
        <f>100*gy!N26/gy!N$82</f>
        <v>28.494459692995832</v>
      </c>
      <c r="O26" s="2">
        <f>100*gy!O26/gy!O$82</f>
        <v>62.11687071285926</v>
      </c>
      <c r="P26" s="2">
        <f>100*gy!P26/gy!P$82</f>
        <v>24.38356164383562</v>
      </c>
      <c r="Q26" s="2">
        <f>100*gy!Q26/gy!Q$82</f>
        <v>14.214711729622266</v>
      </c>
      <c r="R26" s="2">
        <f>100*gy!R26/gy!R$82</f>
        <v>35.329891803974263</v>
      </c>
      <c r="S26" s="2">
        <f>100*gy!S26/gy!S$82</f>
        <v>7.0769230769230766</v>
      </c>
      <c r="T26" s="2">
        <f>100*gy!T26/gy!T$82</f>
        <v>12.717478343160806</v>
      </c>
      <c r="U26" s="2">
        <f>100*gy!U26/gy!U$82</f>
        <v>38.904098812052553</v>
      </c>
      <c r="V26" s="2">
        <f>100*gy!V26/gy!V$82</f>
        <v>5.9313913943516194</v>
      </c>
      <c r="W26" s="2">
        <f>100*gy!W26/gy!W$82</f>
        <v>3.2365441025990855</v>
      </c>
      <c r="X26" s="2">
        <f>100*gy!X26/gy!X$82</f>
        <v>19.090909090909086</v>
      </c>
      <c r="Y26" s="2">
        <f>100*gy!Y26/gy!Y$82</f>
        <v>16.952424519670632</v>
      </c>
      <c r="Z26" s="2">
        <f>100*gy!Z26/gy!Z$92</f>
        <v>13.035310721546951</v>
      </c>
    </row>
    <row r="27" spans="1:26" x14ac:dyDescent="0.2">
      <c r="A27" s="1">
        <v>1925</v>
      </c>
      <c r="B27" s="2">
        <f>100*gy!B27/gy!B$82</f>
        <v>16.874457801462388</v>
      </c>
      <c r="C27" s="2">
        <f>100*gy!C27/gy!C$82</f>
        <v>6.8345923277507463</v>
      </c>
      <c r="D27" s="2">
        <f>100*gy!D27/gy!D$82</f>
        <v>28.880039507003033</v>
      </c>
      <c r="E27" s="2">
        <f>100*gy!E27/gy!E$82</f>
        <v>30.710129792630166</v>
      </c>
      <c r="F27" s="2">
        <f>100*gy!F27/gy!F$82</f>
        <v>34.309045226130657</v>
      </c>
      <c r="G27" s="2">
        <f>100*gy!G27/gy!G$82</f>
        <v>36.283251843871717</v>
      </c>
      <c r="H27" s="2">
        <f>100*gy!H27/gy!H$82</f>
        <v>7.8128717582679039</v>
      </c>
      <c r="I27" s="2">
        <f>100*gy!I27/gy!I$82</f>
        <v>2.6841977702375184</v>
      </c>
      <c r="J27" s="2">
        <f>100*gy!J27/gy!J$82</f>
        <v>4.6180159635119731</v>
      </c>
      <c r="K27" s="2">
        <f>100*gy!K27/gy!K$82</f>
        <v>23.293520686963308</v>
      </c>
      <c r="L27" s="2">
        <f>100*gy!L27/gy!L$82</f>
        <v>27.267224856249371</v>
      </c>
      <c r="M27" s="2">
        <f>100*gy!M27/gy!M$82</f>
        <v>34.841096351101399</v>
      </c>
      <c r="N27" s="2">
        <f>100*gy!N27/gy!N$82</f>
        <v>48.683541730202293</v>
      </c>
      <c r="O27" s="2">
        <f>100*gy!O27/gy!O$82</f>
        <v>61.231223408873838</v>
      </c>
      <c r="P27" s="2">
        <f>100*gy!P27/gy!P$82</f>
        <v>29.006849315068497</v>
      </c>
      <c r="Q27" s="2">
        <f>100*gy!Q27/gy!Q$82</f>
        <v>15.588288451111513</v>
      </c>
      <c r="R27" s="2">
        <f>100*gy!R27/gy!R$82</f>
        <v>98.281592532352718</v>
      </c>
      <c r="S27" s="2">
        <f>100*gy!S27/gy!S$82</f>
        <v>7.7924865831842576</v>
      </c>
      <c r="T27" s="2">
        <f>100*gy!T27/gy!T$82</f>
        <v>13.714056926548736</v>
      </c>
      <c r="U27" s="2">
        <f>100*gy!U27/gy!U$82</f>
        <v>39.192038391943981</v>
      </c>
      <c r="V27" s="2">
        <f>100*gy!V27/gy!V$82</f>
        <v>6.8427473014934206</v>
      </c>
      <c r="W27" s="2">
        <f>100*gy!W27/gy!W$82</f>
        <v>3.3475339381949651</v>
      </c>
      <c r="X27" s="2">
        <f>100*gy!X27/gy!X$82</f>
        <v>21.25930692159206</v>
      </c>
      <c r="Y27" s="2">
        <f>100*gy!Y27/gy!Y$82</f>
        <v>20.375114364135406</v>
      </c>
      <c r="Z27" s="2">
        <f>100*gy!Z27/gy!Z$92</f>
        <v>13.259736731299686</v>
      </c>
    </row>
    <row r="28" spans="1:26" x14ac:dyDescent="0.2">
      <c r="A28" s="1">
        <v>1926</v>
      </c>
      <c r="B28" s="2">
        <f>100*gy!B28/gy!B$82</f>
        <v>15.296814970876193</v>
      </c>
      <c r="C28" s="2">
        <f>100*gy!C28/gy!C$82</f>
        <v>8.2733406812011072</v>
      </c>
      <c r="D28" s="2">
        <f>100*gy!D28/gy!D$82</f>
        <v>31.153793617937861</v>
      </c>
      <c r="E28" s="2">
        <f>100*gy!E28/gy!E$82</f>
        <v>33.021781291958824</v>
      </c>
      <c r="F28" s="2">
        <f>100*gy!F28/gy!F$82</f>
        <v>31.380431569612767</v>
      </c>
      <c r="G28" s="2">
        <f>100*gy!G28/gy!G$82</f>
        <v>26.323858456948702</v>
      </c>
      <c r="H28" s="2">
        <f>100*gy!H28/gy!H$82</f>
        <v>7.743278610516299</v>
      </c>
      <c r="I28" s="2">
        <f>100*gy!I28/gy!I$82</f>
        <v>2.5569558894813378</v>
      </c>
      <c r="J28" s="2">
        <f>100*gy!J28/gy!J$82</f>
        <v>3.0572976054732042</v>
      </c>
      <c r="K28" s="2">
        <f>100*gy!K28/gy!K$82</f>
        <v>24.516783762685403</v>
      </c>
      <c r="L28" s="2">
        <f>100*gy!L28/gy!L$82</f>
        <v>25.219408857056393</v>
      </c>
      <c r="M28" s="2">
        <f>100*gy!M28/gy!M$82</f>
        <v>27.06406591558769</v>
      </c>
      <c r="N28" s="2">
        <f>100*gy!N28/gy!N$82</f>
        <v>43.265223137135301</v>
      </c>
      <c r="O28" s="2">
        <f>100*gy!O28/gy!O$82</f>
        <v>51.098376313276027</v>
      </c>
      <c r="P28" s="2">
        <f>100*gy!P28/gy!P$82</f>
        <v>25.947488584474886</v>
      </c>
      <c r="Q28" s="2">
        <f>100*gy!Q28/gy!Q$82</f>
        <v>13.645400325320804</v>
      </c>
      <c r="R28" s="2">
        <f>100*gy!R28/gy!R$82</f>
        <v>66.947174881550097</v>
      </c>
      <c r="S28" s="2">
        <f>100*gy!S28/gy!S$82</f>
        <v>6.8264758497316631</v>
      </c>
      <c r="T28" s="2">
        <f>100*gy!T28/gy!T$82</f>
        <v>13.479653490572906</v>
      </c>
      <c r="U28" s="2">
        <f>100*gy!U28/gy!U$82</f>
        <v>38.904098812052553</v>
      </c>
      <c r="V28" s="2">
        <f>100*gy!V28/gy!V$82</f>
        <v>7.7162501848292191</v>
      </c>
      <c r="W28" s="2">
        <f>100*gy!W28/gy!W$82</f>
        <v>3.0102326215976531</v>
      </c>
      <c r="X28" s="2">
        <f>100*gy!X28/gy!X$82</f>
        <v>19.845574041731776</v>
      </c>
      <c r="Y28" s="2">
        <f>100*gy!Y28/gy!Y$82</f>
        <v>19.625800548947851</v>
      </c>
      <c r="Z28" s="2">
        <f>100*gy!Z28/gy!Z$92</f>
        <v>12.5858586324967</v>
      </c>
    </row>
    <row r="29" spans="1:26" x14ac:dyDescent="0.2">
      <c r="A29" s="1">
        <v>1927</v>
      </c>
      <c r="B29" s="2">
        <f>100*gy!B29/gy!B$82</f>
        <v>12.828107572189865</v>
      </c>
      <c r="C29" s="2">
        <f>100*gy!C29/gy!C$82</f>
        <v>11.366837818220921</v>
      </c>
      <c r="D29" s="2">
        <f>100*gy!D29/gy!D$82</f>
        <v>30.687274752293192</v>
      </c>
      <c r="E29" s="2">
        <f>100*gy!E29/gy!E$82</f>
        <v>30.587050574369684</v>
      </c>
      <c r="F29" s="2">
        <f>100*gy!F29/gy!F$82</f>
        <v>30.961424770913389</v>
      </c>
      <c r="G29" s="2">
        <f>100*gy!G29/gy!G$82</f>
        <v>30.371260462418167</v>
      </c>
      <c r="H29" s="2">
        <f>100*gy!H29/gy!H$82</f>
        <v>9.2080061860575775</v>
      </c>
      <c r="I29" s="2">
        <f>100*gy!I29/gy!I$82</f>
        <v>2.3085312651478431</v>
      </c>
      <c r="J29" s="2">
        <f>100*gy!J29/gy!J$82</f>
        <v>3.199828962371722</v>
      </c>
      <c r="K29" s="2">
        <f>100*gy!K29/gy!K$82</f>
        <v>24.448868071818893</v>
      </c>
      <c r="L29" s="2">
        <f>100*gy!L29/gy!L$82</f>
        <v>23.464138000605267</v>
      </c>
      <c r="M29" s="2">
        <f>100*gy!M29/gy!M$82</f>
        <v>27.06406591558769</v>
      </c>
      <c r="N29" s="2">
        <f>100*gy!N29/gy!N$82</f>
        <v>32.347260343600688</v>
      </c>
      <c r="O29" s="2">
        <f>100*gy!O29/gy!O$82</f>
        <v>48.458800034731269</v>
      </c>
      <c r="P29" s="2">
        <f>100*gy!P29/gy!P$82</f>
        <v>37.123287671232887</v>
      </c>
      <c r="Q29" s="2">
        <f>100*gy!Q29/gy!Q$82</f>
        <v>13.103198987890837</v>
      </c>
      <c r="R29" s="2">
        <f>100*gy!R29/gy!R$82</f>
        <v>51.283501873983454</v>
      </c>
      <c r="S29" s="2">
        <f>100*gy!S29/gy!S$82</f>
        <v>6.8550983899821105</v>
      </c>
      <c r="T29" s="2">
        <f>100*gy!T29/gy!T$82</f>
        <v>12.619931571667758</v>
      </c>
      <c r="U29" s="2">
        <f>100*gy!U29/gy!U$82</f>
        <v>36.598222012430178</v>
      </c>
      <c r="V29" s="2">
        <f>100*gy!V29/gy!V$82</f>
        <v>7.6060919710187784</v>
      </c>
      <c r="W29" s="2">
        <f>100*gy!W29/gy!W$82</f>
        <v>2.7320417490961186</v>
      </c>
      <c r="X29" s="2">
        <f>100*gy!X29/gy!X$82</f>
        <v>15.932530563470904</v>
      </c>
      <c r="Y29" s="2">
        <f>100*gy!Y29/gy!Y$82</f>
        <v>16.685269899359561</v>
      </c>
      <c r="Z29" s="2">
        <f>100*gy!Z29/gy!Z$92</f>
        <v>11.911380464148923</v>
      </c>
    </row>
    <row r="30" spans="1:26" x14ac:dyDescent="0.2">
      <c r="A30" s="1">
        <v>1928</v>
      </c>
      <c r="B30" s="2">
        <f>100*gy!B30/gy!B$82</f>
        <v>15.913991820547775</v>
      </c>
      <c r="C30" s="2">
        <f>100*gy!C30/gy!C$82</f>
        <v>9.2085808758299965</v>
      </c>
      <c r="D30" s="2">
        <f>100*gy!D30/gy!D$82</f>
        <v>27.001355426433967</v>
      </c>
      <c r="E30" s="2">
        <f>100*gy!E30/gy!E$82</f>
        <v>27.672683872892733</v>
      </c>
      <c r="F30" s="2">
        <f>100*gy!F30/gy!F$82</f>
        <v>28.241945019213716</v>
      </c>
      <c r="G30" s="2">
        <f>100*gy!G30/gy!G$82</f>
        <v>34.348222424794898</v>
      </c>
      <c r="H30" s="2">
        <f>100*gy!H30/gy!H$82</f>
        <v>7.6037949083987622</v>
      </c>
      <c r="I30" s="2">
        <f>100*gy!I30/gy!I$82</f>
        <v>2.8477944740668932</v>
      </c>
      <c r="J30" s="2">
        <f>100*gy!J30/gy!J$82</f>
        <v>3.926738882554162</v>
      </c>
      <c r="K30" s="2">
        <f>100*gy!K30/gy!K$82</f>
        <v>23.946916471506636</v>
      </c>
      <c r="L30" s="2">
        <f>100*gy!L30/gy!L$82</f>
        <v>23.756683143347122</v>
      </c>
      <c r="M30" s="2">
        <f>100*gy!M30/gy!M$82</f>
        <v>30.477551706742897</v>
      </c>
      <c r="N30" s="2">
        <f>100*gy!N30/gy!N$82</f>
        <v>33.363830436108572</v>
      </c>
      <c r="O30" s="2">
        <f>100*gy!O30/gy!O$82</f>
        <v>51.098376313276027</v>
      </c>
      <c r="P30" s="2">
        <f>100*gy!P30/gy!P$82</f>
        <v>44.897260273972606</v>
      </c>
      <c r="Q30" s="2">
        <f>100*gy!Q30/gy!Q$82</f>
        <v>12.777878185432858</v>
      </c>
      <c r="R30" s="2">
        <f>100*gy!R30/gy!R$82</f>
        <v>30.280743936072415</v>
      </c>
      <c r="S30" s="2">
        <f>100*gy!S30/gy!S$82</f>
        <v>7.1055456171735241</v>
      </c>
      <c r="T30" s="2">
        <f>100*gy!T30/gy!T$82</f>
        <v>14.086044987988645</v>
      </c>
      <c r="U30" s="2">
        <f>100*gy!U30/gy!U$82</f>
        <v>34.437101722917163</v>
      </c>
      <c r="V30" s="2">
        <f>100*gy!V30/gy!V$82</f>
        <v>5.9609640692000596</v>
      </c>
      <c r="W30" s="2">
        <f>100*gy!W30/gy!W$82</f>
        <v>3.1608227027764508</v>
      </c>
      <c r="X30" s="2">
        <f>100*gy!X30/gy!X$82</f>
        <v>14.848791249195697</v>
      </c>
      <c r="Y30" s="2">
        <f>100*gy!Y30/gy!Y$82</f>
        <v>16.123513266239708</v>
      </c>
      <c r="Z30" s="2">
        <f>100*gy!Z30/gy!Z$92</f>
        <v>11.911380464148923</v>
      </c>
    </row>
    <row r="31" spans="1:26" x14ac:dyDescent="0.2">
      <c r="A31" s="1">
        <v>1929</v>
      </c>
      <c r="B31" s="2">
        <f>100*gy!B31/gy!B$82</f>
        <v>15.159251456190356</v>
      </c>
      <c r="C31" s="2">
        <f>100*gy!C31/gy!C$82</f>
        <v>7.4820559692464856</v>
      </c>
      <c r="D31" s="2">
        <f>100*gy!D31/gy!D$82</f>
        <v>26.3036785642987</v>
      </c>
      <c r="E31" s="2">
        <f>100*gy!E31/gy!E$82</f>
        <v>27.619722512307924</v>
      </c>
      <c r="F31" s="2">
        <f>100*gy!F31/gy!F$82</f>
        <v>28.032811114395507</v>
      </c>
      <c r="G31" s="2">
        <f>100*gy!G31/gy!G$82</f>
        <v>32.835004557885142</v>
      </c>
      <c r="H31" s="2">
        <f>100*gy!H31/gy!H$82</f>
        <v>5.9992862241256244</v>
      </c>
      <c r="I31" s="2">
        <f>100*gy!I31/gy!I$82</f>
        <v>3.0174503150751337</v>
      </c>
      <c r="J31" s="2">
        <f>100*gy!J31/gy!J$82</f>
        <v>3.606043329532497</v>
      </c>
      <c r="K31" s="2">
        <f>100*gy!K31/gy!K$82</f>
        <v>24.088992974238877</v>
      </c>
      <c r="L31" s="2">
        <f>100*gy!L31/gy!L$82</f>
        <v>24.049228286088976</v>
      </c>
      <c r="M31" s="2">
        <f>100*gy!M31/gy!M$82</f>
        <v>27.383554733479066</v>
      </c>
      <c r="N31" s="2">
        <f>100*gy!N31/gy!N$82</f>
        <v>31.523838568669309</v>
      </c>
      <c r="O31" s="2">
        <f>100*gy!O31/gy!O$82</f>
        <v>43.170964660936008</v>
      </c>
      <c r="P31" s="2">
        <f>100*gy!P31/gy!P$82</f>
        <v>31.050228310502284</v>
      </c>
      <c r="Q31" s="2">
        <f>100*gy!Q31/gy!Q$82</f>
        <v>12.551960961503706</v>
      </c>
      <c r="R31" s="2">
        <f>100*gy!R31/gy!R$82</f>
        <v>27.777384909129481</v>
      </c>
      <c r="S31" s="2">
        <f>100*gy!S31/gy!S$82</f>
        <v>6.8694096601073342</v>
      </c>
      <c r="T31" s="2">
        <f>100*gy!T31/gy!T$82</f>
        <v>17.689451845381086</v>
      </c>
      <c r="U31" s="2">
        <f>100*gy!U31/gy!U$82</f>
        <v>34.437101722917163</v>
      </c>
      <c r="V31" s="2">
        <f>100*gy!V31/gy!V$82</f>
        <v>5.3380156735176696</v>
      </c>
      <c r="W31" s="2">
        <f>100*gy!W31/gy!W$82</f>
        <v>2.5682174773176887</v>
      </c>
      <c r="X31" s="2">
        <f>100*gy!X31/gy!X$82</f>
        <v>16.097986947329719</v>
      </c>
      <c r="Y31" s="2">
        <f>100*gy!Y31/gy!Y$82</f>
        <v>17.407136322049404</v>
      </c>
      <c r="Z31" s="2">
        <f>100*gy!Z31/gy!Z$92</f>
        <v>11.461928375098667</v>
      </c>
    </row>
    <row r="32" spans="1:26" x14ac:dyDescent="0.2">
      <c r="A32" s="1">
        <v>1930</v>
      </c>
      <c r="B32" s="2">
        <f>100*gy!B32/gy!B$82</f>
        <v>8.8489279960342042</v>
      </c>
      <c r="C32" s="2">
        <f>100*gy!C32/gy!C$82</f>
        <v>5.899217720906476</v>
      </c>
      <c r="D32" s="2">
        <f>100*gy!D32/gy!D$82</f>
        <v>24.555283536297058</v>
      </c>
      <c r="E32" s="2">
        <f>100*gy!E32/gy!E$82</f>
        <v>21.759659853796805</v>
      </c>
      <c r="F32" s="2">
        <f>100*gy!F32/gy!F$82</f>
        <v>19.874371859296481</v>
      </c>
      <c r="G32" s="2">
        <f>100*gy!G32/gy!G$82</f>
        <v>28.858042595508412</v>
      </c>
      <c r="H32" s="2">
        <f>100*gy!H32/gy!H$82</f>
        <v>4.2900904116107546</v>
      </c>
      <c r="I32" s="2">
        <f>100*gy!I32/gy!I$82</f>
        <v>2.7266117304895783</v>
      </c>
      <c r="J32" s="2">
        <f>100*gy!J32/gy!J$82</f>
        <v>3.2283352337514253</v>
      </c>
      <c r="K32" s="2">
        <f>100*gy!K32/gy!K$82</f>
        <v>24.142076502732241</v>
      </c>
      <c r="L32" s="2">
        <f>100*gy!L32/gy!L$82</f>
        <v>19.065873095934631</v>
      </c>
      <c r="M32" s="2">
        <f>100*gy!M32/gy!M$82</f>
        <v>20.161425929039851</v>
      </c>
      <c r="N32" s="2">
        <f>100*gy!N32/gy!N$82</f>
        <v>19.721459794652837</v>
      </c>
      <c r="O32" s="2">
        <f>100*gy!O32/gy!O$82</f>
        <v>33.480941217330901</v>
      </c>
      <c r="P32" s="2">
        <f>100*gy!P32/gy!P$82</f>
        <v>46.027397260273979</v>
      </c>
      <c r="Q32" s="2">
        <f>100*gy!Q32/gy!Q$82</f>
        <v>12.154346647388397</v>
      </c>
      <c r="R32" s="2">
        <f>100*gy!R32/gy!R$82</f>
        <v>13.88869245456474</v>
      </c>
      <c r="S32" s="2">
        <f>100*gy!S32/gy!S$82</f>
        <v>6.525939177101967</v>
      </c>
      <c r="T32" s="2">
        <f>100*gy!T32/gy!T$82</f>
        <v>12.678896411152364</v>
      </c>
      <c r="U32" s="2">
        <f>100*gy!U32/gy!U$82</f>
        <v>34.293131932971441</v>
      </c>
      <c r="V32" s="2">
        <f>100*gy!V32/gy!V$82</f>
        <v>3.7458228596776584</v>
      </c>
      <c r="W32" s="2">
        <f>100*gy!W32/gy!W$82</f>
        <v>1.8489665052186368</v>
      </c>
      <c r="X32" s="2">
        <f>100*gy!X32/gy!X$82</f>
        <v>13.010386984097803</v>
      </c>
      <c r="Y32" s="2">
        <f>100*gy!Y32/gy!Y$82</f>
        <v>12.193046660567246</v>
      </c>
      <c r="Z32" s="2">
        <f>100*gy!Z32/gy!Z$92</f>
        <v>11.237502365345938</v>
      </c>
    </row>
    <row r="33" spans="1:26" x14ac:dyDescent="0.2">
      <c r="A33" s="1">
        <v>1931</v>
      </c>
      <c r="B33" s="2">
        <f>100*gy!B33/gy!B$82</f>
        <v>6.0364357417275993</v>
      </c>
      <c r="C33" s="2">
        <f>100*gy!C33/gy!C$82</f>
        <v>3.7409607785155514</v>
      </c>
      <c r="D33" s="2">
        <f>100*gy!D33/gy!D$82</f>
        <v>18.383365029998004</v>
      </c>
      <c r="E33" s="2">
        <f>100*gy!E33/gy!E$82</f>
        <v>12.207966582127405</v>
      </c>
      <c r="F33" s="2">
        <f>100*gy!F33/gy!F$82</f>
        <v>11.924327519952705</v>
      </c>
      <c r="G33" s="2">
        <f>100*gy!G33/gy!G$82</f>
        <v>18.194248777658075</v>
      </c>
      <c r="H33" s="2">
        <f>100*gy!H33/gy!H$82</f>
        <v>3.8716393052581495</v>
      </c>
      <c r="I33" s="2">
        <f>100*gy!I33/gy!I$82</f>
        <v>4.5443528841492977</v>
      </c>
      <c r="J33" s="2">
        <f>100*gy!J33/gy!J$82</f>
        <v>5.4161915621436716</v>
      </c>
      <c r="K33" s="2">
        <f>100*gy!K33/gy!K$82</f>
        <v>22.93208430913349</v>
      </c>
      <c r="L33" s="2">
        <f>100*gy!L33/gy!L$82</f>
        <v>14.072430142237467</v>
      </c>
      <c r="M33" s="2">
        <f>100*gy!M33/gy!M$82</f>
        <v>12.300319488817891</v>
      </c>
      <c r="N33" s="2">
        <f>100*gy!N33/gy!N$82</f>
        <v>14.62844363118837</v>
      </c>
      <c r="O33" s="2">
        <f>100*gy!O33/gy!O$82</f>
        <v>27.750282191542937</v>
      </c>
      <c r="P33" s="2">
        <f>100*gy!P33/gy!P$82</f>
        <v>16.849315068493151</v>
      </c>
      <c r="Q33" s="2">
        <f>100*gy!Q33/gy!Q$82</f>
        <v>10.410265678655341</v>
      </c>
      <c r="R33" s="2">
        <f>100*gy!R33/gy!R$82</f>
        <v>8.3021002757937907</v>
      </c>
      <c r="S33" s="2">
        <f>100*gy!S33/gy!S$82</f>
        <v>4.2504472271914135</v>
      </c>
      <c r="T33" s="2">
        <f>100*gy!T33/gy!T$82</f>
        <v>7.9311348911698332</v>
      </c>
      <c r="U33" s="2">
        <f>100*gy!U33/gy!U$82</f>
        <v>33.572496263079223</v>
      </c>
      <c r="V33" s="2">
        <f>100*gy!V33/gy!V$82</f>
        <v>2.8924293952387998</v>
      </c>
      <c r="W33" s="2">
        <f>100*gy!W33/gy!W$82</f>
        <v>1.3909884712463332</v>
      </c>
      <c r="X33" s="2">
        <f>100*gy!X33/gy!X$82</f>
        <v>9.9935655850721581</v>
      </c>
      <c r="Y33" s="2">
        <f>100*gy!Y33/gy!Y$82</f>
        <v>9.7310155535224148</v>
      </c>
      <c r="Z33" s="2">
        <f>100*gy!Z33/gy!Z$92</f>
        <v>9.2146679298473959</v>
      </c>
    </row>
    <row r="34" spans="1:26" x14ac:dyDescent="0.2">
      <c r="A34" s="1">
        <v>1932</v>
      </c>
      <c r="B34" s="2">
        <f>100*gy!B34/gy!B$82</f>
        <v>7.2712851654480115</v>
      </c>
      <c r="C34" s="2">
        <f>100*gy!C34/gy!C$82</f>
        <v>3.1654076722492541</v>
      </c>
      <c r="D34" s="2">
        <f>100*gy!D34/gy!D$82</f>
        <v>10.950584724659304</v>
      </c>
      <c r="E34" s="2">
        <f>100*gy!E34/gy!E$82</f>
        <v>10.735491570938386</v>
      </c>
      <c r="F34" s="2">
        <f>100*gy!F34/gy!F$82</f>
        <v>10.041383387525865</v>
      </c>
      <c r="G34" s="2">
        <f>100*gy!G34/gy!G$82</f>
        <v>10.733405154553742</v>
      </c>
      <c r="H34" s="2">
        <f>100*gy!H34/gy!H$82</f>
        <v>2.4764156554841783</v>
      </c>
      <c r="I34" s="2">
        <f>100*gy!I34/gy!I$82</f>
        <v>3.3022297624818227</v>
      </c>
      <c r="J34" s="2">
        <f>100*gy!J34/gy!J$82</f>
        <v>4.1547890535917906</v>
      </c>
      <c r="K34" s="2">
        <f>100*gy!K34/gy!K$82</f>
        <v>21.738485558157691</v>
      </c>
      <c r="L34" s="2">
        <f>100*gy!L34/gy!L$82</f>
        <v>11.146978714818925</v>
      </c>
      <c r="M34" s="2">
        <f>100*gy!M34/gy!M$82</f>
        <v>10.400201782411299</v>
      </c>
      <c r="N34" s="2">
        <f>100*gy!N34/gy!N$82</f>
        <v>11.446579241638711</v>
      </c>
      <c r="O34" s="2">
        <f>100*gy!O34/gy!O$82</f>
        <v>20.708517843188329</v>
      </c>
      <c r="P34" s="2">
        <f>100*gy!P34/gy!P$82</f>
        <v>11.152968036529682</v>
      </c>
      <c r="Q34" s="2">
        <f>100*gy!Q34/gy!Q$82</f>
        <v>7.9884330381348274</v>
      </c>
      <c r="R34" s="2">
        <f>100*gy!R34/gy!R$82</f>
        <v>4.6531362704193482</v>
      </c>
      <c r="S34" s="2">
        <f>100*gy!S34/gy!S$82</f>
        <v>3.4561717352415027</v>
      </c>
      <c r="T34" s="2">
        <f>100*gy!T34/gy!T$82</f>
        <v>5.4308801048263806</v>
      </c>
      <c r="U34" s="2">
        <f>100*gy!U34/gy!U$82</f>
        <v>33.572496263079223</v>
      </c>
      <c r="V34" s="2">
        <f>100*gy!V34/gy!V$82</f>
        <v>2.6028389767854505</v>
      </c>
      <c r="W34" s="2">
        <f>100*gy!W34/gy!W$82</f>
        <v>1.3517293130500034</v>
      </c>
      <c r="X34" s="2">
        <f>100*gy!X34/gy!X$82</f>
        <v>7.4949903483776081</v>
      </c>
      <c r="Y34" s="2">
        <f>100*gy!Y34/gy!Y$82</f>
        <v>7.7007319304666062</v>
      </c>
      <c r="Z34" s="2">
        <f>100*gy!Z34/gy!Z$92</f>
        <v>7.641285583399112</v>
      </c>
    </row>
    <row r="35" spans="1:26" x14ac:dyDescent="0.2">
      <c r="A35" s="1">
        <v>1933</v>
      </c>
      <c r="B35" s="2">
        <f>100*gy!B35/gy!B$82</f>
        <v>6.2422852893791054</v>
      </c>
      <c r="C35" s="2">
        <f>100*gy!C35/gy!C$82</f>
        <v>3.1654076722492541</v>
      </c>
      <c r="D35" s="2">
        <f>100*gy!D35/gy!D$82</f>
        <v>16.470007249955344</v>
      </c>
      <c r="E35" s="2">
        <f>100*gy!E35/gy!E$82</f>
        <v>9.1242727137102779</v>
      </c>
      <c r="F35" s="2">
        <f>100*gy!F35/gy!F$82</f>
        <v>11.715193615134496</v>
      </c>
      <c r="G35" s="2">
        <f>100*gy!G35/gy!G$82</f>
        <v>14.006795392392476</v>
      </c>
      <c r="H35" s="2">
        <f>100*gy!H35/gy!H$82</f>
        <v>3.3832976445396143</v>
      </c>
      <c r="I35" s="2">
        <f>100*gy!I35/gy!I$82</f>
        <v>3.0841008240426566</v>
      </c>
      <c r="J35" s="2">
        <f>100*gy!J35/gy!J$82</f>
        <v>4.724914481185861</v>
      </c>
      <c r="K35" s="2">
        <f>100*gy!K35/gy!K$82</f>
        <v>22.200624512099925</v>
      </c>
      <c r="L35" s="2">
        <f>100*gy!L35/gy!L$82</f>
        <v>11.146978714818925</v>
      </c>
      <c r="M35" s="2">
        <f>100*gy!M35/gy!M$82</f>
        <v>14.284513199932737</v>
      </c>
      <c r="N35" s="2">
        <f>100*gy!N35/gy!N$82</f>
        <v>12.808783165599268</v>
      </c>
      <c r="O35" s="2">
        <f>100*gy!O35/gy!O$82</f>
        <v>29.512893982808023</v>
      </c>
      <c r="P35" s="2">
        <f>100*gy!P35/gy!P$82</f>
        <v>18.652968036529682</v>
      </c>
      <c r="Q35" s="2">
        <f>100*gy!Q35/gy!Q$82</f>
        <v>9.3168263148382433</v>
      </c>
      <c r="R35" s="2">
        <f>100*gy!R35/gy!R$82</f>
        <v>8.0050915776819185</v>
      </c>
      <c r="S35" s="2">
        <f>100*gy!S35/gy!S$82</f>
        <v>4.1932021466905187</v>
      </c>
      <c r="T35" s="2">
        <f>100*gy!T35/gy!T$82</f>
        <v>6.8569556671762388</v>
      </c>
      <c r="U35" s="2">
        <f>100*gy!U35/gy!U$82</f>
        <v>33.572496263079223</v>
      </c>
      <c r="V35" s="2">
        <f>100*gy!V35/gy!V$82</f>
        <v>4.6228744639952692</v>
      </c>
      <c r="W35" s="2">
        <f>100*gy!W35/gy!W$82</f>
        <v>1.6832321440753122</v>
      </c>
      <c r="X35" s="2">
        <f>100*gy!X35/gy!X$82</f>
        <v>9.1213346814964602</v>
      </c>
      <c r="Y35" s="2">
        <f>100*gy!Y35/gy!Y$82</f>
        <v>10.775846294602013</v>
      </c>
      <c r="Z35" s="2">
        <f>100*gy!Z35/gy!Z$92</f>
        <v>8.5401897614996187</v>
      </c>
    </row>
    <row r="36" spans="1:26" x14ac:dyDescent="0.2">
      <c r="A36" s="1">
        <v>1934</v>
      </c>
      <c r="B36" s="2">
        <f>100*gy!B36/gy!B$82</f>
        <v>7.6142025034081051</v>
      </c>
      <c r="C36" s="2">
        <f>100*gy!C36/gy!C$82</f>
        <v>3.7409607785155514</v>
      </c>
      <c r="D36" s="2">
        <f>100*gy!D36/gy!D$82</f>
        <v>22.268920807371838</v>
      </c>
      <c r="E36" s="2">
        <f>100*gy!E36/gy!E$82</f>
        <v>11.869312248247054</v>
      </c>
      <c r="F36" s="2">
        <f>100*gy!F36/gy!F$82</f>
        <v>15.899349689624595</v>
      </c>
      <c r="G36" s="2">
        <f>100*gy!G36/gy!G$82</f>
        <v>22.839976796221098</v>
      </c>
      <c r="H36" s="2">
        <f>100*gy!H36/gy!H$82</f>
        <v>4.1506067094932186</v>
      </c>
      <c r="I36" s="2">
        <f>100*gy!I36/gy!I$82</f>
        <v>2.4903053805138153</v>
      </c>
      <c r="J36" s="2">
        <f>100*gy!J36/gy!J$82</f>
        <v>4.9743443557582667</v>
      </c>
      <c r="K36" s="2">
        <f>100*gy!K36/gy!K$82</f>
        <v>22.004683840749415</v>
      </c>
      <c r="L36" s="2">
        <f>100*gy!L36/gy!L$82</f>
        <v>15.837788762231414</v>
      </c>
      <c r="M36" s="2">
        <f>100*gy!M36/gy!M$82</f>
        <v>18.412645031108124</v>
      </c>
      <c r="N36" s="2">
        <f>100*gy!N36/gy!N$82</f>
        <v>14.414963911761715</v>
      </c>
      <c r="O36" s="2">
        <f>100*gy!O36/gy!O$82</f>
        <v>36.12051749587566</v>
      </c>
      <c r="P36" s="2">
        <f>100*gy!P36/gy!P$82</f>
        <v>17.38584474885845</v>
      </c>
      <c r="Q36" s="2">
        <f>100*gy!Q36/gy!Q$82</f>
        <v>14.2327851075366</v>
      </c>
      <c r="R36" s="2">
        <f>100*gy!R36/gy!R$82</f>
        <v>17.551799731277846</v>
      </c>
      <c r="S36" s="2">
        <f>100*gy!S36/gy!S$82</f>
        <v>5.252236135957066</v>
      </c>
      <c r="T36" s="2">
        <f>100*gy!T36/gy!T$82</f>
        <v>8.2339666593870557</v>
      </c>
      <c r="U36" s="2">
        <f>100*gy!U36/gy!U$82</f>
        <v>31.122649673511134</v>
      </c>
      <c r="V36" s="2">
        <f>100*gy!V36/gy!V$82</f>
        <v>6.1690078367588361</v>
      </c>
      <c r="W36" s="2">
        <f>100*gy!W36/gy!W$82</f>
        <v>2.3249198444641519</v>
      </c>
      <c r="X36" s="2">
        <f>100*gy!X36/gy!X$82</f>
        <v>9.1213346814964602</v>
      </c>
      <c r="Y36" s="2">
        <f>100*gy!Y36/gy!Y$82</f>
        <v>11.123513266239707</v>
      </c>
      <c r="Z36" s="2">
        <f>100*gy!Z36/gy!Z$92</f>
        <v>10.113572107947904</v>
      </c>
    </row>
    <row r="37" spans="1:26" x14ac:dyDescent="0.2">
      <c r="A37" s="1">
        <v>1935</v>
      </c>
      <c r="B37" s="2">
        <f>100*gy!B37/gy!B$82</f>
        <v>6.1050935679762048</v>
      </c>
      <c r="C37" s="2">
        <f>100*gy!C37/gy!C$82</f>
        <v>3.5971397080566683</v>
      </c>
      <c r="D37" s="2">
        <f>100*gy!D37/gy!D$82</f>
        <v>21.010160444663928</v>
      </c>
      <c r="E37" s="2">
        <f>100*gy!E37/gy!E$82</f>
        <v>15.504251827539907</v>
      </c>
      <c r="F37" s="2">
        <f>100*gy!F37/gy!F$82</f>
        <v>17.782293822051432</v>
      </c>
      <c r="G37" s="2">
        <f>100*gy!G37/gy!G$82</f>
        <v>28.611916797878514</v>
      </c>
      <c r="H37" s="2">
        <f>100*gy!H37/gy!H$82</f>
        <v>5.5109445634070902</v>
      </c>
      <c r="I37" s="2">
        <f>100*gy!I37/gy!I$82</f>
        <v>2.6478429471643241</v>
      </c>
      <c r="J37" s="2">
        <f>100*gy!J37/gy!J$82</f>
        <v>8.1741733181299896</v>
      </c>
      <c r="K37" s="2">
        <f>100*gy!K37/gy!K$82</f>
        <v>22.177985948477751</v>
      </c>
      <c r="L37" s="2">
        <f>100*gy!L37/gy!L$82</f>
        <v>22.576414808836883</v>
      </c>
      <c r="M37" s="2">
        <f>100*gy!M37/gy!M$82</f>
        <v>19.051622666890871</v>
      </c>
      <c r="N37" s="2">
        <f>100*gy!N37/gy!N$82</f>
        <v>16.803903629155229</v>
      </c>
      <c r="O37" s="2">
        <f>100*gy!O37/gy!O$82</f>
        <v>33.03811756533819</v>
      </c>
      <c r="P37" s="2">
        <f>100*gy!P37/gy!P$82</f>
        <v>19.840182648401829</v>
      </c>
      <c r="Q37" s="2">
        <f>100*gy!Q37/gy!Q$82</f>
        <v>16.781131393457439</v>
      </c>
      <c r="R37" s="2">
        <f>100*gy!R37/gy!R$82</f>
        <v>16.710275086627536</v>
      </c>
      <c r="S37" s="2">
        <f>100*gy!S37/gy!S$82</f>
        <v>4.7155635062611809</v>
      </c>
      <c r="T37" s="2">
        <f>100*gy!T37/gy!T$82</f>
        <v>8.4494431098493106</v>
      </c>
      <c r="U37" s="2">
        <f>100*gy!U37/gy!U$82</f>
        <v>29.538195263944615</v>
      </c>
      <c r="V37" s="2">
        <f>100*gy!V37/gy!V$82</f>
        <v>5.959781162206121</v>
      </c>
      <c r="W37" s="2">
        <f>100*gy!W37/gy!W$82</f>
        <v>3.1149123405416468</v>
      </c>
      <c r="X37" s="2">
        <f>100*gy!X37/gy!X$82</f>
        <v>9.5688941998345438</v>
      </c>
      <c r="Y37" s="2">
        <f>100*gy!Y37/gy!Y$82</f>
        <v>11.578225068618481</v>
      </c>
      <c r="Z37" s="2">
        <f>100*gy!Z37/gy!Z$92</f>
        <v>9.8885460286503815</v>
      </c>
    </row>
    <row r="38" spans="1:26" x14ac:dyDescent="0.2">
      <c r="A38" s="1">
        <v>1936</v>
      </c>
      <c r="B38" s="2">
        <f>100*gy!B38/gy!B$82</f>
        <v>6.5166687321849057</v>
      </c>
      <c r="C38" s="2">
        <f>100*gy!C38/gy!C$82</f>
        <v>4.8920669910481474</v>
      </c>
      <c r="D38" s="2">
        <f>100*gy!D38/gy!D$82</f>
        <v>21.636388471520281</v>
      </c>
      <c r="E38" s="2">
        <f>100*gy!E38/gy!E$82</f>
        <v>15.220796658212741</v>
      </c>
      <c r="F38" s="2">
        <f>100*gy!F38/gy!F$82</f>
        <v>19.665237954478275</v>
      </c>
      <c r="G38" s="2">
        <f>100*gy!G38/gy!G$82</f>
        <v>29.420734233860944</v>
      </c>
      <c r="H38" s="2">
        <f>100*gy!H38/gy!H$82</f>
        <v>6.0340827980014273</v>
      </c>
      <c r="I38" s="2">
        <f>100*gy!I38/gy!I$82</f>
        <v>2.7266117304895783</v>
      </c>
      <c r="J38" s="2">
        <f>100*gy!J38/gy!J$82</f>
        <v>9.378563283922464</v>
      </c>
      <c r="K38" s="2">
        <f>100*gy!K38/gy!K$82</f>
        <v>21.407494145199063</v>
      </c>
      <c r="L38" s="2">
        <f>100*gy!L38/gy!L$82</f>
        <v>22.868959951578734</v>
      </c>
      <c r="M38" s="2">
        <f>100*gy!M38/gy!M$82</f>
        <v>19.287035480073989</v>
      </c>
      <c r="N38" s="2">
        <f>100*gy!N38/gy!N$82</f>
        <v>17.749313815187556</v>
      </c>
      <c r="O38" s="2">
        <f>100*gy!O38/gy!O$82</f>
        <v>40.531388382391249</v>
      </c>
      <c r="P38" s="2">
        <f>100*gy!P38/gy!P$82</f>
        <v>22.739726027397264</v>
      </c>
      <c r="Q38" s="2">
        <f>100*gy!Q38/gy!Q$82</f>
        <v>16.05819627688415</v>
      </c>
      <c r="R38" s="2">
        <f>100*gy!R38/gy!R$82</f>
        <v>22.311010536737147</v>
      </c>
      <c r="S38" s="2">
        <f>100*gy!S38/gy!S$82</f>
        <v>5.1449016100178895</v>
      </c>
      <c r="T38" s="2">
        <f>100*gy!T38/gy!T$82</f>
        <v>9.2502001892698544</v>
      </c>
      <c r="U38" s="2">
        <f>100*gy!U38/gy!U$82</f>
        <v>29.538195263944615</v>
      </c>
      <c r="V38" s="2">
        <f>100*gy!V38/gy!V$82</f>
        <v>5.489353837054562</v>
      </c>
      <c r="W38" s="2">
        <f>100*gy!W38/gy!W$82</f>
        <v>2.1853127771335017</v>
      </c>
      <c r="X38" s="2">
        <f>100*gy!X38/gy!X$82</f>
        <v>11.101204154793638</v>
      </c>
      <c r="Y38" s="2">
        <f>100*gy!Y38/gy!Y$82</f>
        <v>13.101555352241537</v>
      </c>
      <c r="Z38" s="2">
        <f>100*gy!Z38/gy!Z$92</f>
        <v>9.8885460286503815</v>
      </c>
    </row>
    <row r="39" spans="1:26" x14ac:dyDescent="0.2">
      <c r="A39" s="1">
        <v>1937</v>
      </c>
      <c r="B39" s="2">
        <f>100*gy!B39/gy!B$82</f>
        <v>7.54566860825381</v>
      </c>
      <c r="C39" s="2">
        <f>100*gy!C39/gy!C$82</f>
        <v>6.0431732035807419</v>
      </c>
      <c r="D39" s="2">
        <f>100*gy!D39/gy!D$82</f>
        <v>24.969266493648409</v>
      </c>
      <c r="E39" s="2">
        <f>100*gy!E39/gy!E$82</f>
        <v>16.136804415933163</v>
      </c>
      <c r="F39" s="2">
        <f>100*gy!F39/gy!F$82</f>
        <v>28.032811114395507</v>
      </c>
      <c r="G39" s="2">
        <f>100*gy!G39/gy!G$82</f>
        <v>36.248446175520016</v>
      </c>
      <c r="H39" s="2">
        <f>100*gy!H39/gy!H$82</f>
        <v>6.1387699262431594</v>
      </c>
      <c r="I39" s="2">
        <f>100*gy!I39/gy!I$82</f>
        <v>3.8899660688317987</v>
      </c>
      <c r="J39" s="2">
        <f>100*gy!J39/gy!J$82</f>
        <v>10.340649942987458</v>
      </c>
      <c r="K39" s="2">
        <f>100*gy!K39/gy!K$82</f>
        <v>20.551912568306015</v>
      </c>
      <c r="L39" s="2">
        <f>100*gy!L39/gy!L$82</f>
        <v>25.219408857056393</v>
      </c>
      <c r="M39" s="2">
        <f>100*gy!M39/gy!M$82</f>
        <v>16.983352951067765</v>
      </c>
      <c r="N39" s="2">
        <f>100*gy!N39/gy!N$82</f>
        <v>19.751956897428077</v>
      </c>
      <c r="O39" s="2">
        <f>100*gy!O39/gy!O$82</f>
        <v>44.933576452201095</v>
      </c>
      <c r="P39" s="2">
        <f>100*gy!P39/gy!P$82</f>
        <v>29.566210045662103</v>
      </c>
      <c r="Q39" s="2">
        <f>100*gy!Q39/gy!Q$82</f>
        <v>15.290077715525035</v>
      </c>
      <c r="R39" s="2">
        <f>100*gy!R39/gy!R$82</f>
        <v>26.13676543384485</v>
      </c>
      <c r="S39" s="2">
        <f>100*gy!S39/gy!S$82</f>
        <v>6.6976744186046515</v>
      </c>
      <c r="T39" s="2">
        <f>100*gy!T39/gy!T$82</f>
        <v>12.86452646138167</v>
      </c>
      <c r="U39" s="2">
        <f>100*gy!U39/gy!U$82</f>
        <v>28.961529383998112</v>
      </c>
      <c r="V39" s="2">
        <f>100*gy!V39/gy!V$82</f>
        <v>6.423111045394057</v>
      </c>
      <c r="W39" s="2">
        <f>100*gy!W39/gy!W$82</f>
        <v>2.1751483730131662</v>
      </c>
      <c r="X39" s="2">
        <f>100*gy!X39/gy!X$82</f>
        <v>14.164904862579281</v>
      </c>
      <c r="Y39" s="2">
        <f>100*gy!Y39/gy!Y$82</f>
        <v>17.43366880146386</v>
      </c>
      <c r="Z39" s="2">
        <f>100*gy!Z39/gy!Z$92</f>
        <v>10.113572107947904</v>
      </c>
    </row>
    <row r="40" spans="1:26" x14ac:dyDescent="0.2">
      <c r="A40" s="1">
        <v>1938</v>
      </c>
      <c r="B40" s="2">
        <f>100*gy!B40/gy!B$82</f>
        <v>5.2819432395588048</v>
      </c>
      <c r="C40" s="2">
        <f>100*gy!C40/gy!C$82</f>
        <v>3.7409607785155514</v>
      </c>
      <c r="D40" s="2">
        <f>100*gy!D40/gy!D$82</f>
        <v>23.393189244848855</v>
      </c>
      <c r="E40" s="2">
        <f>100*gy!E40/gy!E$82</f>
        <v>14.806802924063854</v>
      </c>
      <c r="F40" s="2">
        <f>100*gy!F40/gy!F$82</f>
        <v>20.920041383387527</v>
      </c>
      <c r="G40" s="2">
        <f>100*gy!G40/gy!G$82</f>
        <v>19.179580674566999</v>
      </c>
      <c r="H40" s="2">
        <f>100*gy!H40/gy!H$82</f>
        <v>5.0573994765643588</v>
      </c>
      <c r="I40" s="2">
        <f>100*gy!I40/gy!I$82</f>
        <v>3.4415899175957345</v>
      </c>
      <c r="J40" s="2">
        <f>100*gy!J40/gy!J$82</f>
        <v>8.9367160775370582</v>
      </c>
      <c r="K40" s="2">
        <f>100*gy!K40/gy!K$82</f>
        <v>21.157689305230292</v>
      </c>
      <c r="L40" s="2">
        <f>100*gy!L40/gy!L$82</f>
        <v>19.943508524160194</v>
      </c>
      <c r="M40" s="2">
        <f>100*gy!M40/gy!M$82</f>
        <v>13.813687573566504</v>
      </c>
      <c r="N40" s="2">
        <f>100*gy!N40/gy!N$82</f>
        <v>17.556165497611058</v>
      </c>
      <c r="O40" s="2">
        <f>100*gy!O40/gy!O$82</f>
        <v>30.832682122080403</v>
      </c>
      <c r="P40" s="2">
        <f>100*gy!P40/gy!P$82</f>
        <v>20.639269406392692</v>
      </c>
      <c r="Q40" s="2">
        <f>100*gy!Q40/gy!Q$82</f>
        <v>15.633471895897344</v>
      </c>
      <c r="R40" s="2">
        <f>100*gy!R40/gy!R$82</f>
        <v>19.751078424439573</v>
      </c>
      <c r="S40" s="2">
        <f>100*gy!S40/gy!S$82</f>
        <v>6.0536672629695891</v>
      </c>
      <c r="T40" s="2">
        <f>100*gy!T40/gy!T$82</f>
        <v>9.7677804469680414</v>
      </c>
      <c r="U40" s="2">
        <f>100*gy!U40/gy!U$82</f>
        <v>28.817559594052398</v>
      </c>
      <c r="V40" s="2">
        <f>100*gy!V40/gy!V$82</f>
        <v>5</v>
      </c>
      <c r="W40" s="2">
        <f>100*gy!W40/gy!W$82</f>
        <v>2.0951974895968344</v>
      </c>
      <c r="X40" s="2">
        <f>100*gy!X40/gy!X$82</f>
        <v>11.171982718999908</v>
      </c>
      <c r="Y40" s="2">
        <f>100*gy!Y40/gy!Y$82</f>
        <v>12.326623970722784</v>
      </c>
      <c r="Z40" s="2">
        <f>100*gy!Z40/gy!Z$92</f>
        <v>10.56302419699816</v>
      </c>
    </row>
    <row r="41" spans="1:26" x14ac:dyDescent="0.2">
      <c r="A41" s="1">
        <v>1939</v>
      </c>
      <c r="B41" s="2">
        <f>100*gy!B41/gy!B$82</f>
        <v>5.0760936919072996</v>
      </c>
      <c r="C41" s="2">
        <f>100*gy!C41/gy!C$82</f>
        <v>3.4531842253824032</v>
      </c>
      <c r="D41" s="2">
        <f>100*gy!D41/gy!D$82</f>
        <v>20.336650100343583</v>
      </c>
      <c r="E41" s="2">
        <f>100*gy!E41/gy!E$82</f>
        <v>14.327912874832162</v>
      </c>
      <c r="F41" s="2">
        <f>100*gy!F41/gy!F$82</f>
        <v>12.970736033106711</v>
      </c>
      <c r="G41" s="2">
        <f>100*gy!G41/gy!G$82</f>
        <v>17.595922764564516</v>
      </c>
      <c r="H41" s="2">
        <f>100*gy!H41/gy!H$82</f>
        <v>5.2667737330478221</v>
      </c>
      <c r="I41" s="2">
        <f>100*gy!I41/gy!I$82</f>
        <v>3.2901114881240914</v>
      </c>
      <c r="J41" s="2">
        <f>100*gy!J41/gy!J$82</f>
        <v>7.3261117445838089</v>
      </c>
      <c r="K41" s="2">
        <f>100*gy!K41/gy!K$82</f>
        <v>22.158469945355193</v>
      </c>
      <c r="L41" s="2">
        <f>100*gy!L41/gy!L$82</f>
        <v>20.528598809643906</v>
      </c>
      <c r="M41" s="2">
        <f>100*gy!M41/gy!M$82</f>
        <v>14.763746426769798</v>
      </c>
      <c r="N41" s="2">
        <f>100*gy!N41/gy!N$82</f>
        <v>23.930059977635455</v>
      </c>
      <c r="O41" s="2">
        <f>100*gy!O41/gy!O$82</f>
        <v>36.563341147868371</v>
      </c>
      <c r="P41" s="2">
        <f>100*gy!P41/gy!P$82</f>
        <v>24.006849315068493</v>
      </c>
      <c r="Q41" s="2">
        <f>100*gy!Q41/gy!Q$82</f>
        <v>11.232604373757455</v>
      </c>
      <c r="R41" s="2">
        <f>100*gy!R41/gy!R$82</f>
        <v>23.689979492256558</v>
      </c>
      <c r="S41" s="2">
        <f>100*gy!S41/gy!S$82</f>
        <v>6.246869409660107</v>
      </c>
      <c r="T41" s="2">
        <f>100*gy!T41/gy!T$82</f>
        <v>10.705394190871369</v>
      </c>
      <c r="U41" s="2">
        <f>100*gy!U41/gy!U$82</f>
        <v>28.817559594052398</v>
      </c>
      <c r="V41" s="2">
        <f>100*gy!V41/gy!V$82</f>
        <v>5.9479520922667461</v>
      </c>
      <c r="W41" s="2">
        <f>100*gy!W41/gy!W$82</f>
        <v>1.8940582577256291</v>
      </c>
      <c r="X41" s="2">
        <f>100*gy!X41/gy!X$82</f>
        <v>11.902748414376321</v>
      </c>
      <c r="Y41" s="2">
        <f>100*gy!Y41/gy!Y$82</f>
        <v>13.663311985361389</v>
      </c>
      <c r="Z41" s="2">
        <f>100*gy!Z41/gy!Z$92</f>
        <v>9.6641200188976519</v>
      </c>
    </row>
    <row r="42" spans="1:26" x14ac:dyDescent="0.2">
      <c r="A42" s="1">
        <v>1940</v>
      </c>
      <c r="B42" s="2">
        <f>100*gy!B42/gy!B$82</f>
        <v>4.8703680753501057</v>
      </c>
      <c r="C42" s="2">
        <f>100*gy!C42/gy!C$82</f>
        <v>3.6690502432861098</v>
      </c>
      <c r="D42" s="2">
        <f>100*gy!D42/gy!D$82</f>
        <v>20.772698139178129</v>
      </c>
      <c r="E42" s="2">
        <f>100*gy!E42/gy!E$82</f>
        <v>17.222139340593763</v>
      </c>
      <c r="F42" s="2">
        <f>100*gy!F42/gy!F$82</f>
        <v>13.807271652379546</v>
      </c>
      <c r="G42" s="2">
        <f>100*gy!G42/gy!G$82</f>
        <v>20.270986989309687</v>
      </c>
      <c r="H42" s="2">
        <f>100*gy!H42/gy!H$82</f>
        <v>4.7436354984534859</v>
      </c>
      <c r="I42" s="2">
        <f>100*gy!I42/gy!I$82</f>
        <v>4.1505089675230247</v>
      </c>
      <c r="J42" s="2">
        <f>100*gy!J42/gy!J$82</f>
        <v>7.4828962371721781</v>
      </c>
      <c r="K42" s="2">
        <f>100*gy!K42/gy!K$82</f>
        <v>24.188914910226387</v>
      </c>
      <c r="L42" s="2">
        <f>100*gy!L42/gy!L$82</f>
        <v>21.113689095127611</v>
      </c>
      <c r="M42" s="2">
        <f>100*gy!M42/gy!M$82</f>
        <v>16.428451319993275</v>
      </c>
      <c r="N42" s="2">
        <f>100*gy!N42/gy!N$82</f>
        <v>22.73050726847616</v>
      </c>
      <c r="O42" s="2">
        <f>100*gy!O42/gy!O$82</f>
        <v>42.294000173656336</v>
      </c>
      <c r="P42" s="2">
        <f>100*gy!P42/gy!P$82</f>
        <v>25.19406392694064</v>
      </c>
      <c r="Q42" s="2">
        <f>100*gy!Q42/gy!Q$82</f>
        <v>9.678293873124888</v>
      </c>
      <c r="R42" s="2">
        <f>100*gy!R42/gy!R$82</f>
        <v>26.992433349833817</v>
      </c>
      <c r="S42" s="2">
        <f>100*gy!S42/gy!S$82</f>
        <v>8.994633273703041</v>
      </c>
      <c r="T42" s="2">
        <f>100*gy!T42/gy!T$82</f>
        <v>11.037344398340249</v>
      </c>
      <c r="U42" s="2">
        <f>100*gy!U42/gy!U$82</f>
        <v>26.944378884430808</v>
      </c>
      <c r="V42" s="2">
        <f>100*gy!V42/gy!V$82</f>
        <v>5.8900635812509243</v>
      </c>
      <c r="W42" s="2">
        <f>100*gy!W42/gy!W$82</f>
        <v>1.6851763421788661</v>
      </c>
      <c r="X42" s="2">
        <f>100*gy!X42/gy!X$82</f>
        <v>12.208842724515121</v>
      </c>
      <c r="Y42" s="2">
        <f>100*gy!Y42/gy!Y$82</f>
        <v>16.952424519670632</v>
      </c>
      <c r="Z42" s="2">
        <f>100*gy!Z42/gy!Z$92</f>
        <v>10.56302419699816</v>
      </c>
    </row>
    <row r="43" spans="1:26" x14ac:dyDescent="0.2">
      <c r="A43" s="1">
        <v>1941</v>
      </c>
      <c r="B43" s="2">
        <f>100*gy!B43/gy!B$82</f>
        <v>7.7513942248110057</v>
      </c>
      <c r="C43" s="2">
        <f>100*gy!C43/gy!C$82</f>
        <v>5.4676200973144446</v>
      </c>
      <c r="D43" s="2">
        <f>100*gy!D43/gy!D$82</f>
        <v>26.58316959641915</v>
      </c>
      <c r="E43" s="2">
        <f>100*gy!E43/gy!E$82</f>
        <v>19.255557213188126</v>
      </c>
      <c r="F43" s="2">
        <f>100*gy!F43/gy!F$82</f>
        <v>13.807271652379546</v>
      </c>
      <c r="G43" s="2">
        <f>100*gy!G43/gy!G$82</f>
        <v>24.81064059003895</v>
      </c>
      <c r="H43" s="2">
        <f>100*gy!H43/gy!H$82</f>
        <v>5.8945990958838923</v>
      </c>
      <c r="I43" s="2">
        <f>100*gy!I43/gy!I$82</f>
        <v>4.8412506059137179</v>
      </c>
      <c r="J43" s="2">
        <f>100*gy!J43/gy!J$82</f>
        <v>7.7180729760547324</v>
      </c>
      <c r="K43" s="2">
        <f>100*gy!K43/gy!K$82</f>
        <v>25.042935206869632</v>
      </c>
      <c r="L43" s="2">
        <f>100*gy!L43/gy!L$82</f>
        <v>28.447493190759609</v>
      </c>
      <c r="M43" s="2">
        <f>100*gy!M43/gy!M$82</f>
        <v>22.776189675466622</v>
      </c>
      <c r="N43" s="2">
        <f>100*gy!N43/gy!N$82</f>
        <v>21.581783063942257</v>
      </c>
      <c r="O43" s="2">
        <f>100*gy!O43/gy!O$82</f>
        <v>48.015976382738558</v>
      </c>
      <c r="P43" s="2">
        <f>100*gy!P43/gy!P$82</f>
        <v>29.360730593607308</v>
      </c>
      <c r="Q43" s="2">
        <f>100*gy!Q43/gy!Q$82</f>
        <v>11.792879089101753</v>
      </c>
      <c r="R43" s="2">
        <f>100*gy!R43/gy!R$82</f>
        <v>29.983735237960541</v>
      </c>
      <c r="S43" s="2">
        <f>100*gy!S43/gy!S$82</f>
        <v>11.348837209302326</v>
      </c>
      <c r="T43" s="2">
        <f>100*gy!T43/gy!T$82</f>
        <v>11.52580621678678</v>
      </c>
      <c r="U43" s="2">
        <f>100*gy!U43/gy!U$82</f>
        <v>23.774683345134136</v>
      </c>
      <c r="V43" s="2">
        <f>100*gy!V43/gy!V$82</f>
        <v>6.1488984178618962</v>
      </c>
      <c r="W43" s="2">
        <f>100*gy!W43/gy!W$82</f>
        <v>1.6856538645200903</v>
      </c>
      <c r="X43" s="2">
        <f>100*gy!X43/gy!X$82</f>
        <v>13.646474859821673</v>
      </c>
      <c r="Y43" s="2">
        <f>100*gy!Y43/gy!Y$82</f>
        <v>19.973467520585544</v>
      </c>
      <c r="Z43" s="2">
        <f>100*gy!Z43/gy!Z$92</f>
        <v>11.237502365345938</v>
      </c>
    </row>
    <row r="44" spans="1:26" x14ac:dyDescent="0.2">
      <c r="A44" s="1">
        <v>1942</v>
      </c>
      <c r="B44" s="2">
        <f>100*gy!B44/gy!B$82</f>
        <v>9.1919692650886109</v>
      </c>
      <c r="C44" s="2">
        <f>100*gy!C44/gy!C$82</f>
        <v>6.4028602919433322</v>
      </c>
      <c r="D44" s="2">
        <f>100*gy!D44/gy!D$82</f>
        <v>34.645330083111801</v>
      </c>
      <c r="E44" s="2">
        <f>100*gy!E44/gy!E$82</f>
        <v>21.149485305087275</v>
      </c>
      <c r="F44" s="2">
        <f>100*gy!F44/gy!F$82</f>
        <v>15.481081879988178</v>
      </c>
      <c r="G44" s="2">
        <f>100*gy!G44/gy!G$82</f>
        <v>29.315488522416508</v>
      </c>
      <c r="H44" s="2">
        <f>100*gy!H44/gy!H$82</f>
        <v>8.8243516535807753</v>
      </c>
      <c r="I44" s="2">
        <f>100*gy!I44/gy!I$82</f>
        <v>6.2469704314105678</v>
      </c>
      <c r="J44" s="2">
        <f>100*gy!J44/gy!J$82</f>
        <v>7.9960091220068419</v>
      </c>
      <c r="K44" s="2">
        <f>100*gy!K44/gy!K$82</f>
        <v>25.893052302888368</v>
      </c>
      <c r="L44" s="2">
        <f>100*gy!L44/gy!L$82</f>
        <v>34.893574094623226</v>
      </c>
      <c r="M44" s="2">
        <f>100*gy!M44/gy!M$82</f>
        <v>29.443416848831347</v>
      </c>
      <c r="N44" s="2">
        <f>100*gy!N44/gy!N$82</f>
        <v>20.270407644607097</v>
      </c>
      <c r="O44" s="2">
        <f>100*gy!O44/gy!O$82</f>
        <v>52.426847269254147</v>
      </c>
      <c r="P44" s="2">
        <f>100*gy!P44/gy!P$82</f>
        <v>30.75342465753425</v>
      </c>
      <c r="Q44" s="2">
        <f>100*gy!Q44/gy!Q$82</f>
        <v>13.690583770106633</v>
      </c>
      <c r="R44" s="2">
        <f>100*gy!R44/gy!R$82</f>
        <v>30.514107913160316</v>
      </c>
      <c r="S44" s="2">
        <f>100*gy!S44/gy!S$82</f>
        <v>12.508050089445439</v>
      </c>
      <c r="T44" s="2">
        <f>100*gy!T44/gy!T$82</f>
        <v>11.506151270291911</v>
      </c>
      <c r="U44" s="2">
        <f>100*gy!U44/gy!U$82</f>
        <v>21.613563055621114</v>
      </c>
      <c r="V44" s="2">
        <f>100*gy!V44/gy!V$82</f>
        <v>6.1465326038740216</v>
      </c>
      <c r="W44" s="2">
        <f>100*gy!W44/gy!W$82</f>
        <v>1.8576983423153011</v>
      </c>
      <c r="X44" s="2">
        <f>100*gy!X44/gy!X$82</f>
        <v>15.272543432300759</v>
      </c>
      <c r="Y44" s="2">
        <f>100*gy!Y44/gy!Y$82</f>
        <v>22.05946935041171</v>
      </c>
      <c r="Z44" s="2">
        <f>100*gy!Z44/gy!Z$92</f>
        <v>13.035310721546951</v>
      </c>
    </row>
    <row r="45" spans="1:26" x14ac:dyDescent="0.2">
      <c r="A45" s="1">
        <v>1943</v>
      </c>
      <c r="B45" s="2">
        <f>100*gy!B45/gy!B$82</f>
        <v>9.1919692650886109</v>
      </c>
      <c r="C45" s="2">
        <f>100*gy!C45/gy!C$82</f>
        <v>6.4028602919433322</v>
      </c>
      <c r="D45" s="2">
        <f>100*gy!D45/gy!D$82</f>
        <v>31.159047208767191</v>
      </c>
      <c r="E45" s="2">
        <f>100*gy!E45/gy!E$82</f>
        <v>22.100551991645531</v>
      </c>
      <c r="F45" s="2">
        <f>100*gy!F45/gy!F$82</f>
        <v>25.313331362695831</v>
      </c>
      <c r="G45" s="2">
        <f>100*gy!G45/gy!G$82</f>
        <v>36.353691886964448</v>
      </c>
      <c r="H45" s="2">
        <f>100*gy!H45/gy!H$82</f>
        <v>8.5105876754699015</v>
      </c>
      <c r="I45" s="2">
        <f>100*gy!I45/gy!I$82</f>
        <v>6.6226369365002427</v>
      </c>
      <c r="J45" s="2">
        <f>100*gy!J45/gy!J$82</f>
        <v>8.5661345496009123</v>
      </c>
      <c r="K45" s="2">
        <f>100*gy!K45/gy!K$82</f>
        <v>27.06947697111632</v>
      </c>
      <c r="L45" s="2">
        <f>100*gy!L45/gy!L$82</f>
        <v>25.219408857056393</v>
      </c>
      <c r="M45" s="2">
        <f>100*gy!M45/gy!M$82</f>
        <v>30.797040524634273</v>
      </c>
      <c r="N45" s="2">
        <f>100*gy!N45/gy!N$82</f>
        <v>27.061095862559721</v>
      </c>
      <c r="O45" s="2">
        <f>100*gy!O45/gy!O$82</f>
        <v>51.984023617261435</v>
      </c>
      <c r="P45" s="2">
        <f>100*gy!P45/gy!P$82</f>
        <v>30.75342465753425</v>
      </c>
      <c r="Q45" s="2">
        <f>100*gy!Q45/gy!Q$82</f>
        <v>20.639797578167361</v>
      </c>
      <c r="R45" s="2">
        <f>100*gy!R45/gy!R$82</f>
        <v>30.514107913160316</v>
      </c>
      <c r="S45" s="2">
        <f>100*gy!S45/gy!S$82</f>
        <v>13.037567084078711</v>
      </c>
      <c r="T45" s="2">
        <f>100*gy!T45/gy!T$82</f>
        <v>11.506151270291911</v>
      </c>
      <c r="U45" s="2">
        <f>100*gy!U45/gy!U$82</f>
        <v>21.613563055621114</v>
      </c>
      <c r="V45" s="2">
        <f>100*gy!V45/gy!V$82</f>
        <v>6.1465326038740216</v>
      </c>
      <c r="W45" s="2">
        <f>100*gy!W45/gy!W$82</f>
        <v>2.1688382563612798</v>
      </c>
      <c r="X45" s="2">
        <f>100*gy!X45/gy!X$82</f>
        <v>15.320341943193309</v>
      </c>
      <c r="Y45" s="2">
        <f>100*gy!Y45/gy!Y$82</f>
        <v>22.05946935041171</v>
      </c>
      <c r="Z45" s="2">
        <f>100*gy!Z45/gy!Z$92</f>
        <v>14.608693067995238</v>
      </c>
    </row>
    <row r="46" spans="1:26" x14ac:dyDescent="0.2">
      <c r="A46" s="1">
        <v>1944</v>
      </c>
      <c r="B46" s="2">
        <f>100*gy!B46/gy!B$82</f>
        <v>9.1919692650886109</v>
      </c>
      <c r="C46" s="2">
        <f>100*gy!C46/gy!C$82</f>
        <v>6.4028602919433322</v>
      </c>
      <c r="D46" s="2">
        <f>100*gy!D46/gy!D$82</f>
        <v>30.433000956153528</v>
      </c>
      <c r="E46" s="2">
        <f>100*gy!E46/gy!E$82</f>
        <v>22.100551991645531</v>
      </c>
      <c r="F46" s="2">
        <f>100*gy!F46/gy!F$82</f>
        <v>26.987141590304461</v>
      </c>
      <c r="G46" s="2">
        <f>100*gy!G46/gy!G$82</f>
        <v>39.873207922433082</v>
      </c>
      <c r="H46" s="2">
        <f>100*gy!H46/gy!H$82</f>
        <v>8.6152748037116353</v>
      </c>
      <c r="I46" s="2">
        <f>100*gy!I46/gy!I$82</f>
        <v>6.5075133301017942</v>
      </c>
      <c r="J46" s="2">
        <f>100*gy!J46/gy!J$82</f>
        <v>8.7514253135689852</v>
      </c>
      <c r="K46" s="2">
        <f>100*gy!K46/gy!K$82</f>
        <v>28.923497267759569</v>
      </c>
      <c r="L46" s="2">
        <f>100*gy!L46/gy!L$82</f>
        <v>25.219408857056393</v>
      </c>
      <c r="M46" s="2">
        <f>100*gy!M46/gy!M$82</f>
        <v>31.906843786783256</v>
      </c>
      <c r="N46" s="2">
        <f>100*gy!N46/gy!N$82</f>
        <v>32.947036698180334</v>
      </c>
      <c r="O46" s="2">
        <f>100*gy!O46/gy!O$82</f>
        <v>52.426847269254147</v>
      </c>
      <c r="P46" s="2">
        <f>100*gy!P46/gy!P$82</f>
        <v>30.75342465753425</v>
      </c>
      <c r="Q46" s="2">
        <f>100*gy!Q46/gy!Q$82</f>
        <v>24.878004699078257</v>
      </c>
      <c r="R46" s="2">
        <f>100*gy!R46/gy!R$82</f>
        <v>30.514107913160316</v>
      </c>
      <c r="S46" s="2">
        <f>100*gy!S46/gy!S$82</f>
        <v>14.497316636851522</v>
      </c>
      <c r="T46" s="2">
        <f>100*gy!T46/gy!T$82</f>
        <v>11.506151270291911</v>
      </c>
      <c r="U46" s="2">
        <f>100*gy!U46/gy!U$82</f>
        <v>21.613563055621114</v>
      </c>
      <c r="V46" s="2">
        <f>100*gy!V46/gy!V$82</f>
        <v>6.1465326038740216</v>
      </c>
      <c r="W46" s="2">
        <f>100*gy!W46/gy!W$82</f>
        <v>2.1688382563612798</v>
      </c>
      <c r="X46" s="2">
        <f>100*gy!X46/gy!X$82</f>
        <v>15.320341943193309</v>
      </c>
      <c r="Y46" s="2">
        <f>100*gy!Y46/gy!Y$82</f>
        <v>22.05946935041171</v>
      </c>
      <c r="Z46" s="2">
        <f>100*gy!Z46/gy!Z$92</f>
        <v>16.630927433948987</v>
      </c>
    </row>
    <row r="47" spans="1:26" x14ac:dyDescent="0.2">
      <c r="A47" s="1">
        <v>1945</v>
      </c>
      <c r="B47" s="2">
        <f>100*gy!B47/gy!B$82</f>
        <v>9.3291609864915106</v>
      </c>
      <c r="C47" s="2">
        <f>100*gy!C47/gy!C$82</f>
        <v>6.4028602919433322</v>
      </c>
      <c r="D47" s="2">
        <f>100*gy!D47/gy!D$82</f>
        <v>30.433000956153528</v>
      </c>
      <c r="E47" s="2">
        <f>100*gy!E47/gy!E$82</f>
        <v>22.100551991645531</v>
      </c>
      <c r="F47" s="2">
        <f>100*gy!F47/gy!F$82</f>
        <v>29.079219627549513</v>
      </c>
      <c r="G47" s="2">
        <f>100*gy!G47/gy!G$82</f>
        <v>41.069859948620199</v>
      </c>
      <c r="H47" s="2">
        <f>100*gy!H47/gy!H$82</f>
        <v>10.254580061860574</v>
      </c>
      <c r="I47" s="2">
        <f>100*gy!I47/gy!I$82</f>
        <v>6.5135724672806594</v>
      </c>
      <c r="J47" s="2">
        <f>100*gy!J47/gy!J$82</f>
        <v>8.4521094640820991</v>
      </c>
      <c r="K47" s="2">
        <f>100*gy!K47/gy!K$82</f>
        <v>30.17330210772834</v>
      </c>
      <c r="L47" s="2">
        <f>100*gy!L47/gy!L$82</f>
        <v>25.219408857056393</v>
      </c>
      <c r="M47" s="2">
        <f>100*gy!M47/gy!M$82</f>
        <v>35.715486800067261</v>
      </c>
      <c r="N47" s="2">
        <f>100*gy!N47/gy!N$82</f>
        <v>32.123614923248958</v>
      </c>
      <c r="O47" s="2">
        <f>100*gy!O47/gy!O$82</f>
        <v>51.984023617261435</v>
      </c>
      <c r="P47" s="2">
        <f>100*gy!P47/gy!P$82</f>
        <v>30.75342465753425</v>
      </c>
      <c r="Q47" s="2">
        <f>100*gy!Q47/gy!Q$82</f>
        <v>24.263509849990964</v>
      </c>
      <c r="R47" s="2">
        <f>100*gy!R47/gy!R$82</f>
        <v>30.514107913160316</v>
      </c>
      <c r="S47" s="2">
        <f>100*gy!S47/gy!S$82</f>
        <v>12.450805008944542</v>
      </c>
      <c r="T47" s="2">
        <f>100*gy!T47/gy!T$82</f>
        <v>11.506151270291911</v>
      </c>
      <c r="U47" s="2">
        <f>100*gy!U47/gy!U$82</f>
        <v>21.613563055621114</v>
      </c>
      <c r="V47" s="2">
        <f>100*gy!V47/gy!V$82</f>
        <v>6.1465326038740216</v>
      </c>
      <c r="W47" s="2">
        <f>100*gy!W47/gy!W$82</f>
        <v>2.5168497168974691</v>
      </c>
      <c r="X47" s="2">
        <f>100*gy!X47/gy!X$82</f>
        <v>15.320341943193309</v>
      </c>
      <c r="Y47" s="2">
        <f>100*gy!Y47/gy!Y$82</f>
        <v>22.05946935041171</v>
      </c>
      <c r="Z47" s="2">
        <f>100*gy!Z47/gy!Z$92</f>
        <v>17.080379522999237</v>
      </c>
    </row>
    <row r="48" spans="1:26" x14ac:dyDescent="0.2">
      <c r="A48" s="1">
        <v>1946</v>
      </c>
      <c r="B48" s="2">
        <f>100*gy!B48/gy!B$82</f>
        <v>12.690544057504027</v>
      </c>
      <c r="C48" s="2">
        <f>100*gy!C48/gy!C$82</f>
        <v>8.2733406812011072</v>
      </c>
      <c r="D48" s="2">
        <f>100*gy!D48/gy!D$82</f>
        <v>28.834858625870783</v>
      </c>
      <c r="E48" s="2">
        <f>100*gy!E48/gy!E$82</f>
        <v>25.493808742354169</v>
      </c>
      <c r="F48" s="2">
        <f>100*gy!F48/gy!F$82</f>
        <v>47.698049068873786</v>
      </c>
      <c r="G48" s="2">
        <f>100*gy!G48/gy!G$82</f>
        <v>57.434325018645886</v>
      </c>
      <c r="H48" s="2">
        <f>100*gy!H48/gy!H$82</f>
        <v>12.382226980728049</v>
      </c>
      <c r="I48" s="2">
        <f>100*gy!I48/gy!I$82</f>
        <v>7.5012118274357737</v>
      </c>
      <c r="J48" s="2">
        <f>100*gy!J48/gy!J$82</f>
        <v>9.1718928164196125</v>
      </c>
      <c r="K48" s="2">
        <f>100*gy!K48/gy!K$82</f>
        <v>34.286494925839193</v>
      </c>
      <c r="L48" s="2">
        <f>100*gy!L48/gy!L$82</f>
        <v>25.219408857056393</v>
      </c>
      <c r="M48" s="2">
        <f>100*gy!M48/gy!M$82</f>
        <v>45.796199764587186</v>
      </c>
      <c r="N48" s="2">
        <f>100*gy!N48/gy!N$82</f>
        <v>40.215512859611671</v>
      </c>
      <c r="O48" s="2">
        <f>100*gy!O48/gy!O$82</f>
        <v>45.376400104193799</v>
      </c>
      <c r="P48" s="2">
        <f>100*gy!P48/gy!P$82</f>
        <v>36.312785388127857</v>
      </c>
      <c r="Q48" s="2">
        <f>100*gy!Q48/gy!Q$82</f>
        <v>26.007590818724019</v>
      </c>
      <c r="R48" s="2">
        <f>100*gy!R48/gy!R$82</f>
        <v>30.514107913160316</v>
      </c>
      <c r="S48" s="2">
        <f>100*gy!S48/gy!S$82</f>
        <v>13.681574239713775</v>
      </c>
      <c r="T48" s="2">
        <f>100*gy!T48/gy!T$82</f>
        <v>13.499308437067773</v>
      </c>
      <c r="U48" s="2">
        <f>100*gy!U48/gy!U$82</f>
        <v>20.172291715836675</v>
      </c>
      <c r="V48" s="2">
        <f>100*gy!V48/gy!V$82</f>
        <v>6.4467691852728093</v>
      </c>
      <c r="W48" s="2">
        <f>100*gy!W48/gy!W$82</f>
        <v>3.8846442458557875</v>
      </c>
      <c r="X48" s="2">
        <f>100*gy!X48/gy!X$82</f>
        <v>19.114808346355364</v>
      </c>
      <c r="Y48" s="2">
        <f>100*gy!Y48/gy!Y$82</f>
        <v>23.343092406221409</v>
      </c>
      <c r="Z48" s="2">
        <f>100*gy!Z48/gy!Z$92</f>
        <v>17.305405602296762</v>
      </c>
    </row>
    <row r="49" spans="1:26" x14ac:dyDescent="0.2">
      <c r="A49" s="1">
        <v>1947</v>
      </c>
      <c r="B49" s="2">
        <f>100*gy!B49/gy!B$82</f>
        <v>18.315776428305863</v>
      </c>
      <c r="C49" s="2">
        <f>100*gy!C49/gy!C$82</f>
        <v>25.108201833382619</v>
      </c>
      <c r="D49" s="2">
        <f>100*gy!D49/gy!D$82</f>
        <v>39.94830466623938</v>
      </c>
      <c r="E49" s="2">
        <f>100*gy!E49/gy!E$82</f>
        <v>40.81679844845592</v>
      </c>
      <c r="F49" s="2">
        <f>100*gy!F49/gy!F$82</f>
        <v>55.438220514336393</v>
      </c>
      <c r="G49" s="2">
        <f>100*gy!G49/gy!G$82</f>
        <v>72.531698019391726</v>
      </c>
      <c r="H49" s="2">
        <f>100*gy!H49/gy!H$82</f>
        <v>16.741910540090412</v>
      </c>
      <c r="I49" s="2">
        <f>100*gy!I49/gy!I$82</f>
        <v>7.2467280659234126</v>
      </c>
      <c r="J49" s="2">
        <f>100*gy!J49/gy!J$82</f>
        <v>8.7015393386545039</v>
      </c>
      <c r="K49" s="2">
        <f>100*gy!K49/gy!K$82</f>
        <v>35.907884465261517</v>
      </c>
      <c r="L49" s="2">
        <f>100*gy!L49/gy!L$82</f>
        <v>52.194088570563906</v>
      </c>
      <c r="M49" s="2">
        <f>100*gy!M49/gy!M$82</f>
        <v>52.143938120060533</v>
      </c>
      <c r="N49" s="2">
        <f>100*gy!N49/gy!N$82</f>
        <v>65.395954051031822</v>
      </c>
      <c r="O49" s="2">
        <f>100*gy!O49/gy!O$82</f>
        <v>54.710428062863592</v>
      </c>
      <c r="P49" s="2">
        <f>100*gy!P49/gy!P$82</f>
        <v>57.146118721461193</v>
      </c>
      <c r="Q49" s="2">
        <f>100*gy!Q49/gy!Q$82</f>
        <v>26.125067775167178</v>
      </c>
      <c r="R49" s="2">
        <f>100*gy!R49/gy!R$82</f>
        <v>28.442118662046532</v>
      </c>
      <c r="S49" s="2">
        <f>100*gy!S49/gy!S$82</f>
        <v>15.305903398926654</v>
      </c>
      <c r="T49" s="2">
        <f>100*gy!T49/gy!T$82</f>
        <v>20.473174637839413</v>
      </c>
      <c r="U49" s="2">
        <f>100*gy!U49/gy!U$82</f>
        <v>20.172291715836675</v>
      </c>
      <c r="V49" s="2">
        <f>100*gy!V49/gy!V$82</f>
        <v>9.2141061659027059</v>
      </c>
      <c r="W49" s="2">
        <f>100*gy!W49/gy!W$82</f>
        <v>3.4807967801350705</v>
      </c>
      <c r="X49" s="2">
        <f>100*gy!X49/gy!X$82</f>
        <v>34.575788215828659</v>
      </c>
      <c r="Y49" s="2">
        <f>100*gy!Y49/gy!Y$82</f>
        <v>28.075937785910341</v>
      </c>
      <c r="Z49" s="2">
        <f>100*gy!Z49/gy!Z$92</f>
        <v>20.901022314698796</v>
      </c>
    </row>
    <row r="50" spans="1:26" x14ac:dyDescent="0.2">
      <c r="A50" s="1">
        <v>1948</v>
      </c>
      <c r="B50" s="2">
        <f>100*gy!B50/gy!B$82</f>
        <v>18.589664146734417</v>
      </c>
      <c r="C50" s="2">
        <f>100*gy!C50/gy!C$82</f>
        <v>28.561251646549643</v>
      </c>
      <c r="D50" s="2">
        <f>100*gy!D50/gy!D$82</f>
        <v>42.48999190947012</v>
      </c>
      <c r="E50" s="2">
        <f>100*gy!E50/gy!E$82</f>
        <v>43.25824257795017</v>
      </c>
      <c r="F50" s="2">
        <f>100*gy!F50/gy!F$82</f>
        <v>49.790127106118838</v>
      </c>
      <c r="G50" s="2">
        <f>100*gy!G50/gy!G$82</f>
        <v>33.759840888373247</v>
      </c>
      <c r="H50" s="2">
        <f>100*gy!H50/gy!H$82</f>
        <v>14.753747323340468</v>
      </c>
      <c r="I50" s="2">
        <f>100*gy!I50/gy!I$82</f>
        <v>5.9924866698982067</v>
      </c>
      <c r="J50" s="2">
        <f>100*gy!J50/gy!J$82</f>
        <v>6.3141391106043336</v>
      </c>
      <c r="K50" s="2">
        <f>100*gy!K50/gy!K$82</f>
        <v>36.6752537080406</v>
      </c>
      <c r="L50" s="2">
        <f>100*gy!L50/gy!L$82</f>
        <v>63.926157570866543</v>
      </c>
      <c r="M50" s="2">
        <f>100*gy!M50/gy!M$82</f>
        <v>49.529174373633765</v>
      </c>
      <c r="N50" s="2">
        <f>100*gy!N50/gy!N$82</f>
        <v>79.211141608213879</v>
      </c>
      <c r="O50" s="2">
        <f>100*gy!O50/gy!O$82</f>
        <v>72.510202309629236</v>
      </c>
      <c r="P50" s="2">
        <f>100*gy!P50/gy!P$82</f>
        <v>55.353881278538815</v>
      </c>
      <c r="Q50" s="2">
        <f>100*gy!Q50/gy!Q$82</f>
        <v>24.597867341406111</v>
      </c>
      <c r="R50" s="2">
        <f>100*gy!R50/gy!R$82</f>
        <v>29.849374160243265</v>
      </c>
      <c r="S50" s="2">
        <f>100*gy!S50/gy!S$82</f>
        <v>18.669051878354203</v>
      </c>
      <c r="T50" s="2">
        <f>100*gy!T50/gy!T$82</f>
        <v>21.527990099730655</v>
      </c>
      <c r="U50" s="2">
        <f>100*gy!U50/gy!U$82</f>
        <v>22.622138305404768</v>
      </c>
      <c r="V50" s="2">
        <f>100*gy!V50/gy!V$82</f>
        <v>11.731480112376165</v>
      </c>
      <c r="W50" s="2">
        <f>100*gy!W50/gy!W$82</f>
        <v>3.6039293266934993</v>
      </c>
      <c r="X50" s="2">
        <f>100*gy!X50/gy!X$82</f>
        <v>42.51861384318412</v>
      </c>
      <c r="Y50" s="2">
        <f>100*gy!Y50/gy!Y$82</f>
        <v>36.337602927721868</v>
      </c>
      <c r="Z50" s="2">
        <f>100*gy!Z50/gy!Z$92</f>
        <v>21.351074473293846</v>
      </c>
    </row>
    <row r="51" spans="1:26" x14ac:dyDescent="0.2">
      <c r="A51" s="1">
        <v>1949</v>
      </c>
      <c r="B51" s="2">
        <f>100*gy!B51/gy!B$82</f>
        <v>22.435246003222211</v>
      </c>
      <c r="C51" s="2">
        <f>100*gy!C51/gy!C$82</f>
        <v>15.539396220328504</v>
      </c>
      <c r="D51" s="2">
        <f>100*gy!D51/gy!D$82</f>
        <v>45.256532840196279</v>
      </c>
      <c r="E51" s="2">
        <f>100*gy!E51/gy!E$82</f>
        <v>37.357899448008354</v>
      </c>
      <c r="F51" s="2">
        <f>100*gy!F51/gy!F$82</f>
        <v>41.404079219627555</v>
      </c>
      <c r="G51" s="2">
        <f>100*gy!G51/gy!G$82</f>
        <v>50.361315985746252</v>
      </c>
      <c r="H51" s="2">
        <f>100*gy!H51/gy!H$82</f>
        <v>14.509873899595524</v>
      </c>
      <c r="I51" s="2">
        <f>100*gy!I51/gy!I$82</f>
        <v>4.750363548230732</v>
      </c>
      <c r="J51" s="2">
        <f>100*gy!J51/gy!J$82</f>
        <v>5.5587229190421894</v>
      </c>
      <c r="K51" s="2">
        <f>100*gy!K51/gy!K$82</f>
        <v>40.632318501170964</v>
      </c>
      <c r="L51" s="2">
        <f>100*gy!L51/gy!L$82</f>
        <v>47.210733380409565</v>
      </c>
      <c r="M51" s="2">
        <f>100*gy!M51/gy!M$82</f>
        <v>47.856061879939467</v>
      </c>
      <c r="N51" s="2">
        <f>100*gy!N51/gy!N$82</f>
        <v>57.649689946121782</v>
      </c>
      <c r="O51" s="2">
        <f>100*gy!O51/gy!O$82</f>
        <v>73.300338629851524</v>
      </c>
      <c r="P51" s="2">
        <f>100*gy!P51/gy!P$82</f>
        <v>49.212328767123289</v>
      </c>
      <c r="Q51" s="2">
        <f>100*gy!Q51/gy!Q$82</f>
        <v>24.39002349539129</v>
      </c>
      <c r="R51" s="2">
        <f>100*gy!R51/gy!R$82</f>
        <v>23.817268934304504</v>
      </c>
      <c r="S51" s="2">
        <f>100*gy!S51/gy!S$82</f>
        <v>13.0304114490161</v>
      </c>
      <c r="T51" s="2">
        <f>100*gy!T51/gy!T$82</f>
        <v>18.754458761010412</v>
      </c>
      <c r="U51" s="2">
        <f>100*gy!U51/gy!U$82</f>
        <v>24.495319015026354</v>
      </c>
      <c r="V51" s="2">
        <f>100*gy!V51/gy!V$82</f>
        <v>11.742569865444329</v>
      </c>
      <c r="W51" s="2">
        <f>100*gy!W51/gy!W$82</f>
        <v>3.4862541783204857</v>
      </c>
      <c r="X51" s="2">
        <f>100*gy!X51/gy!X$82</f>
        <v>36.202775990440294</v>
      </c>
      <c r="Y51" s="2">
        <f>100*gy!Y51/gy!Y$82</f>
        <v>32.461116193961573</v>
      </c>
      <c r="Z51" s="2">
        <f>100*gy!Z51/gy!Z$92</f>
        <v>20.002118136598284</v>
      </c>
    </row>
    <row r="52" spans="1:26" x14ac:dyDescent="0.2">
      <c r="A52" s="1">
        <v>1950</v>
      </c>
      <c r="B52" s="2">
        <f>100*gy!B52/gy!B$82</f>
        <v>32.051059610856363</v>
      </c>
      <c r="C52" s="2">
        <f>100*gy!C52/gy!C$82</f>
        <v>23.093362724804432</v>
      </c>
      <c r="D52" s="2">
        <f>100*gy!D52/gy!D$82</f>
        <v>40.3160560242926</v>
      </c>
      <c r="E52" s="2">
        <f>100*gy!E52/gy!E$82</f>
        <v>31.504550201402356</v>
      </c>
      <c r="F52" s="2">
        <f>100*gy!F52/gy!F$82</f>
        <v>36.68711203074195</v>
      </c>
      <c r="G52" s="2">
        <f>100*gy!G52/gy!G$82</f>
        <v>54.351537250352195</v>
      </c>
      <c r="H52" s="2">
        <f>100*gy!H52/gy!H$82</f>
        <v>17.369735902926482</v>
      </c>
      <c r="I52" s="2">
        <f>100*gy!I52/gy!I$82</f>
        <v>3.2779932137663597</v>
      </c>
      <c r="J52" s="2">
        <f>100*gy!J52/gy!J$82</f>
        <v>2.9147662485746864</v>
      </c>
      <c r="K52" s="2">
        <f>100*gy!K52/gy!K$82</f>
        <v>42.453551912568308</v>
      </c>
      <c r="L52" s="2">
        <f>100*gy!L52/gy!L$82</f>
        <v>42.812468475738932</v>
      </c>
      <c r="M52" s="2">
        <f>100*gy!M52/gy!M$82</f>
        <v>56.902639986547847</v>
      </c>
      <c r="N52" s="2">
        <f>100*gy!N52/gy!N$82</f>
        <v>63.840601809494764</v>
      </c>
      <c r="O52" s="2">
        <f>100*gy!O52/gy!O$82</f>
        <v>87.757228444907525</v>
      </c>
      <c r="P52" s="2">
        <f>100*gy!P52/gy!P$82</f>
        <v>56.940639269406397</v>
      </c>
      <c r="Q52" s="2">
        <f>100*gy!Q52/gy!Q$82</f>
        <v>25.320802457979397</v>
      </c>
      <c r="R52" s="2">
        <f>100*gy!R52/gy!R$82</f>
        <v>55.745703981330884</v>
      </c>
      <c r="S52" s="2">
        <f>100*gy!S52/gy!S$82</f>
        <v>13.989266547406082</v>
      </c>
      <c r="T52" s="2">
        <f>100*gy!T52/gy!T$82</f>
        <v>20.74688796680498</v>
      </c>
      <c r="U52" s="2">
        <f>100*gy!U52/gy!U$82</f>
        <v>25.503894264810004</v>
      </c>
      <c r="V52" s="2">
        <f>100*gy!V52/gy!V$82</f>
        <v>11.293065207748041</v>
      </c>
      <c r="W52" s="2">
        <f>100*gy!W52/gy!W$82</f>
        <v>3.5947199672556103</v>
      </c>
      <c r="X52" s="2">
        <f>100*gy!X52/gy!X$82</f>
        <v>31.346631124184206</v>
      </c>
      <c r="Y52" s="2">
        <f>100*gy!Y52/gy!Y$82</f>
        <v>37.08691674290943</v>
      </c>
      <c r="Z52" s="2">
        <f>100*gy!Z52/gy!Z$92</f>
        <v>18.204309780397271</v>
      </c>
    </row>
    <row r="53" spans="1:26" x14ac:dyDescent="0.2">
      <c r="A53" s="1">
        <v>1951</v>
      </c>
      <c r="B53" s="2">
        <f>100*gy!B53/gy!B$82</f>
        <v>37.820052051059612</v>
      </c>
      <c r="C53" s="2">
        <f>100*gy!C53/gy!C$82</f>
        <v>25.539665044759271</v>
      </c>
      <c r="D53" s="2">
        <f>100*gy!D53/gy!D$82</f>
        <v>50.593130404631566</v>
      </c>
      <c r="E53" s="2">
        <f>100*gy!E53/gy!E$82</f>
        <v>33.279128748321646</v>
      </c>
      <c r="F53" s="2">
        <f>100*gy!F53/gy!F$82</f>
        <v>42.452704699970447</v>
      </c>
      <c r="G53" s="2">
        <f>100*gy!G53/gy!G$82</f>
        <v>57.464158448661635</v>
      </c>
      <c r="H53" s="2">
        <f>100*gy!H53/gy!H$82</f>
        <v>19.776350226029024</v>
      </c>
      <c r="I53" s="2">
        <f>100*gy!I53/gy!I$82</f>
        <v>3.2658749394086284</v>
      </c>
      <c r="J53" s="2">
        <f>100*gy!J53/gy!J$82</f>
        <v>3.3993728620296464</v>
      </c>
      <c r="K53" s="2">
        <f>100*gy!K53/gy!K$82</f>
        <v>42.453551912568308</v>
      </c>
      <c r="L53" s="2">
        <f>100*gy!L53/gy!L$82</f>
        <v>67.739332190053474</v>
      </c>
      <c r="M53" s="2">
        <f>100*gy!M53/gy!M$82</f>
        <v>63.334454346729444</v>
      </c>
      <c r="N53" s="2">
        <f>100*gy!N53/gy!N$82</f>
        <v>95.049303649486632</v>
      </c>
      <c r="O53" s="2">
        <f>100*gy!O53/gy!O$82</f>
        <v>119.16297646956673</v>
      </c>
      <c r="P53" s="2">
        <f>100*gy!P53/gy!P$82</f>
        <v>67.659817351598178</v>
      </c>
      <c r="Q53" s="2">
        <f>100*gy!Q53/gy!Q$82</f>
        <v>29.929513826134102</v>
      </c>
      <c r="R53" s="2">
        <f>100*gy!R53/gy!R$82</f>
        <v>80.121632133512477</v>
      </c>
      <c r="S53" s="2">
        <f>100*gy!S53/gy!S$82</f>
        <v>20.107334525939176</v>
      </c>
      <c r="T53" s="2">
        <f>100*gy!T53/gy!T$82</f>
        <v>23.638348984494431</v>
      </c>
      <c r="U53" s="2">
        <f>100*gy!U53/gy!U$82</f>
        <v>27.377074974431597</v>
      </c>
      <c r="V53" s="2">
        <f>100*gy!V53/gy!V$82</f>
        <v>15.021440189265121</v>
      </c>
      <c r="W53" s="2">
        <f>100*gy!W53/gy!W$82</f>
        <v>4.3314687222866501</v>
      </c>
      <c r="X53" s="2">
        <f>100*gy!X53/gy!X$82</f>
        <v>41.246438091736366</v>
      </c>
      <c r="Y53" s="2">
        <f>100*gy!Y53/gy!Y$82</f>
        <v>48.12991765782251</v>
      </c>
      <c r="Z53" s="2">
        <f>100*gy!Z53/gy!Z$92</f>
        <v>21.575500483046572</v>
      </c>
    </row>
    <row r="54" spans="1:26" x14ac:dyDescent="0.2">
      <c r="A54" s="1">
        <v>1952</v>
      </c>
      <c r="B54" s="2">
        <f>100*gy!B54/gy!B$82</f>
        <v>36.538604535878058</v>
      </c>
      <c r="C54" s="2">
        <f>100*gy!C54/gy!C$82</f>
        <v>25.467082448452913</v>
      </c>
      <c r="D54" s="2">
        <f>100*gy!D54/gy!D$82</f>
        <v>42.193689386695802</v>
      </c>
      <c r="E54" s="2">
        <f>100*gy!E54/gy!E$82</f>
        <v>36.021184544233925</v>
      </c>
      <c r="F54" s="2">
        <f>100*gy!F54/gy!F$82</f>
        <v>44.548477682530304</v>
      </c>
      <c r="G54" s="2">
        <f>100*gy!G54/gy!G$82</f>
        <v>49.961879506090995</v>
      </c>
      <c r="H54" s="2">
        <f>100*gy!H54/gy!H$82</f>
        <v>14.54467047347133</v>
      </c>
      <c r="I54" s="2">
        <f>100*gy!I54/gy!I$82</f>
        <v>3.4718856034900631</v>
      </c>
      <c r="J54" s="2">
        <f>100*gy!J54/gy!J$82</f>
        <v>3.2853477765108328</v>
      </c>
      <c r="K54" s="2">
        <f>100*gy!K54/gy!K$82</f>
        <v>43.033567525370799</v>
      </c>
      <c r="L54" s="2">
        <f>100*gy!L54/gy!L$82</f>
        <v>40.47210733380409</v>
      </c>
      <c r="M54" s="2">
        <f>100*gy!M54/gy!M$82</f>
        <v>56.272069951235927</v>
      </c>
      <c r="N54" s="2">
        <f>100*gy!N54/gy!N$82</f>
        <v>56.948256582291343</v>
      </c>
      <c r="O54" s="2">
        <f>100*gy!O54/gy!O$82</f>
        <v>72.822783711035854</v>
      </c>
      <c r="P54" s="2">
        <f>100*gy!P54/gy!P$82</f>
        <v>35.31963470319635</v>
      </c>
      <c r="Q54" s="2">
        <f>100*gy!Q54/gy!Q$82</f>
        <v>29.893367070305441</v>
      </c>
      <c r="R54" s="2">
        <f>100*gy!R54/gy!R$82</f>
        <v>52.315960681705683</v>
      </c>
      <c r="S54" s="2">
        <f>100*gy!S54/gy!S$82</f>
        <v>21.008944543828264</v>
      </c>
      <c r="T54" s="2">
        <f>100*gy!T54/gy!T$82</f>
        <v>23.638348984494431</v>
      </c>
      <c r="U54" s="2">
        <f>100*gy!U54/gy!U$82</f>
        <v>27.952954134214458</v>
      </c>
      <c r="V54" s="2">
        <f>100*gy!V54/gy!V$82</f>
        <v>14.239982256395091</v>
      </c>
      <c r="W54" s="2">
        <f>100*gy!W54/gy!W$82</f>
        <v>4.1165836687359301</v>
      </c>
      <c r="X54" s="2">
        <f>100*gy!X54/gy!X$82</f>
        <v>38.818825259674604</v>
      </c>
      <c r="Y54" s="2">
        <f>100*gy!Y54/gy!Y$82</f>
        <v>43.370539798719129</v>
      </c>
      <c r="Z54" s="2">
        <f>100*gy!Z54/gy!Z$92</f>
        <v>22.024952572096826</v>
      </c>
    </row>
    <row r="55" spans="1:26" x14ac:dyDescent="0.2">
      <c r="A55" s="1">
        <v>1953</v>
      </c>
      <c r="B55" s="2">
        <f>100*gy!B55/gy!B$82</f>
        <v>36.538604535878058</v>
      </c>
      <c r="C55" s="2">
        <f>100*gy!C55/gy!C$82</f>
        <v>26.690233608430333</v>
      </c>
      <c r="D55" s="2">
        <f>100*gy!D55/gy!D$82</f>
        <v>50.494362897040126</v>
      </c>
      <c r="E55" s="2">
        <f>100*gy!E55/gy!E$82</f>
        <v>40.26182306429957</v>
      </c>
      <c r="F55" s="2">
        <f>100*gy!F55/gy!F$82</f>
        <v>40.356192728347622</v>
      </c>
      <c r="G55" s="2">
        <f>100*gy!G55/gy!G$82</f>
        <v>48.046739040358005</v>
      </c>
      <c r="H55" s="2">
        <f>100*gy!H55/gy!H$82</f>
        <v>11.893885320009517</v>
      </c>
      <c r="I55" s="2">
        <f>100*gy!I55/gy!I$82</f>
        <v>3.90208434318953</v>
      </c>
      <c r="J55" s="2">
        <f>100*gy!J55/gy!J$82</f>
        <v>4.3472063854047889</v>
      </c>
      <c r="K55" s="2">
        <f>100*gy!K55/gy!K$82</f>
        <v>43.033567525370799</v>
      </c>
      <c r="L55" s="2">
        <f>100*gy!L55/gy!L$82</f>
        <v>35.781297286391606</v>
      </c>
      <c r="M55" s="2">
        <f>100*gy!M55/gy!M$82</f>
        <v>51.193879266857238</v>
      </c>
      <c r="N55" s="2">
        <f>100*gy!N55/gy!N$82</f>
        <v>45.217037714750433</v>
      </c>
      <c r="O55" s="2">
        <f>100*gy!O55/gy!O$82</f>
        <v>76.209082226274205</v>
      </c>
      <c r="P55" s="2">
        <f>100*gy!P55/gy!P$82</f>
        <v>34.920091324200918</v>
      </c>
      <c r="Q55" s="2">
        <f>100*gy!Q55/gy!Q$82</f>
        <v>31.529007771552504</v>
      </c>
      <c r="R55" s="2">
        <f>100*gy!R55/gy!R$82</f>
        <v>32.868962591047307</v>
      </c>
      <c r="S55" s="2">
        <f>100*gy!S55/gy!S$82</f>
        <v>18.075134168157422</v>
      </c>
      <c r="T55" s="2">
        <f>100*gy!T55/gy!T$82</f>
        <v>28.131324161024967</v>
      </c>
      <c r="U55" s="2">
        <f>100*gy!U55/gy!U$82</f>
        <v>30.114074423727477</v>
      </c>
      <c r="V55" s="2">
        <f>100*gy!V55/gy!V$82</f>
        <v>11.328552417566168</v>
      </c>
      <c r="W55" s="2">
        <f>100*gy!W55/gy!W$82</f>
        <v>4.1288628146531137</v>
      </c>
      <c r="X55" s="2">
        <f>100*gy!X55/gy!X$82</f>
        <v>31.795201764868096</v>
      </c>
      <c r="Y55" s="2">
        <f>100*gy!Y55/gy!Y$82</f>
        <v>29.038426349496799</v>
      </c>
      <c r="Z55" s="2">
        <f>100*gy!Z55/gy!Z$92</f>
        <v>21.126048393996321</v>
      </c>
    </row>
    <row r="56" spans="1:26" x14ac:dyDescent="0.2">
      <c r="A56" s="1">
        <v>1954</v>
      </c>
      <c r="B56" s="2">
        <f>100*gy!B56/gy!B$82</f>
        <v>49.359276242409223</v>
      </c>
      <c r="C56" s="2">
        <f>100*gy!C56/gy!C$82</f>
        <v>41.58310707277078</v>
      </c>
      <c r="D56" s="2">
        <f>100*gy!D56/gy!D$82</f>
        <v>72.925094301955383</v>
      </c>
      <c r="E56" s="2">
        <f>100*gy!E56/gy!E$82</f>
        <v>36.390422199015369</v>
      </c>
      <c r="F56" s="2">
        <f>100*gy!F56/gy!F$82</f>
        <v>35.115282293822055</v>
      </c>
      <c r="G56" s="2">
        <f>100*gy!G56/gy!G$82</f>
        <v>46.530206347890946</v>
      </c>
      <c r="H56" s="2">
        <f>100*gy!H56/gy!H$82</f>
        <v>11.370747085415179</v>
      </c>
      <c r="I56" s="2">
        <f>100*gy!I56/gy!I$82</f>
        <v>3.7627241880756181</v>
      </c>
      <c r="J56" s="2">
        <f>100*gy!J56/gy!J$82</f>
        <v>3.5989167616875712</v>
      </c>
      <c r="K56" s="2">
        <f>100*gy!K56/gy!K$82</f>
        <v>44.220921155347384</v>
      </c>
      <c r="L56" s="2">
        <f>100*gy!L56/gy!L$82</f>
        <v>36.658932714617173</v>
      </c>
      <c r="M56" s="2">
        <f>100*gy!M56/gy!M$82</f>
        <v>50.798722044728436</v>
      </c>
      <c r="N56" s="2">
        <f>100*gy!N56/gy!N$82</f>
        <v>53.105621632611566</v>
      </c>
      <c r="O56" s="2">
        <f>100*gy!O56/gy!O$82</f>
        <v>75.158461404879745</v>
      </c>
      <c r="P56" s="2">
        <f>100*gy!P56/gy!P$82</f>
        <v>28.173515981735161</v>
      </c>
      <c r="Q56" s="2">
        <f>100*gy!Q56/gy!Q$82</f>
        <v>32.12542924272546</v>
      </c>
      <c r="R56" s="2">
        <f>100*gy!R56/gy!R$82</f>
        <v>32.062796124743656</v>
      </c>
      <c r="S56" s="2">
        <f>100*gy!S56/gy!S$82</f>
        <v>17.516994633273704</v>
      </c>
      <c r="T56" s="2">
        <f>100*gy!T56/gy!T$82</f>
        <v>29.000509572686905</v>
      </c>
      <c r="U56" s="2">
        <f>100*gy!U56/gy!U$82</f>
        <v>31.411375973566201</v>
      </c>
      <c r="V56" s="2">
        <f>100*gy!V56/gy!V$82</f>
        <v>10.855389619991129</v>
      </c>
      <c r="W56" s="2">
        <f>100*gy!W56/gy!W$82</f>
        <v>4.1315915137458212</v>
      </c>
      <c r="X56" s="2">
        <f>100*gy!X56/gy!X$82</f>
        <v>33.115176027208385</v>
      </c>
      <c r="Y56" s="2">
        <f>100*gy!Y56/gy!Y$82</f>
        <v>28.557182067703572</v>
      </c>
      <c r="Z56" s="2">
        <f>100*gy!Z56/gy!Z$92</f>
        <v>20.676596304946067</v>
      </c>
    </row>
    <row r="57" spans="1:26" x14ac:dyDescent="0.2">
      <c r="A57" s="1">
        <v>1955</v>
      </c>
      <c r="B57" s="2">
        <f>100*gy!B57/gy!B$82</f>
        <v>38.460775808650389</v>
      </c>
      <c r="C57" s="2">
        <f>100*gy!C57/gy!C$82</f>
        <v>26.977875749348105</v>
      </c>
      <c r="D57" s="2">
        <f>100*gy!D57/gy!D$82</f>
        <v>69.169827577148979</v>
      </c>
      <c r="E57" s="2">
        <f>100*gy!E57/gy!E$82</f>
        <v>32.610771296434436</v>
      </c>
      <c r="F57" s="2">
        <f>100*gy!F57/gy!F$82</f>
        <v>33.909252143068287</v>
      </c>
      <c r="G57" s="2">
        <f>100*gy!G57/gy!G$82</f>
        <v>38.947542885555649</v>
      </c>
      <c r="H57" s="2">
        <f>100*gy!H57/gy!H$82</f>
        <v>11.300856531049249</v>
      </c>
      <c r="I57" s="2">
        <f>100*gy!I57/gy!I$82</f>
        <v>4.4413475521085797</v>
      </c>
      <c r="J57" s="2">
        <f>100*gy!J57/gy!J$82</f>
        <v>4.4541049030786777</v>
      </c>
      <c r="K57" s="2">
        <f>100*gy!K57/gy!K$82</f>
        <v>43.640124902419984</v>
      </c>
      <c r="L57" s="2">
        <f>100*gy!L57/gy!L$82</f>
        <v>38.121658428326441</v>
      </c>
      <c r="M57" s="2">
        <f>100*gy!M57/gy!M$82</f>
        <v>50.874390448965869</v>
      </c>
      <c r="N57" s="2">
        <f>100*gy!N57/gy!N$82</f>
        <v>48.114262478397883</v>
      </c>
      <c r="O57" s="2">
        <f>100*gy!O57/gy!O$82</f>
        <v>62.603108448380645</v>
      </c>
      <c r="P57" s="2">
        <f>100*gy!P57/gy!P$82</f>
        <v>26.986301369863014</v>
      </c>
      <c r="Q57" s="2">
        <f>100*gy!Q57/gy!Q$82</f>
        <v>31.65552141695283</v>
      </c>
      <c r="R57" s="2">
        <f>100*gy!R57/gy!R$82</f>
        <v>53.086768969662678</v>
      </c>
      <c r="S57" s="2">
        <f>100*gy!S57/gy!S$82</f>
        <v>19.520572450805009</v>
      </c>
      <c r="T57" s="2">
        <f>100*gy!T57/gy!T$82</f>
        <v>36.619349202882731</v>
      </c>
      <c r="U57" s="2">
        <f>100*gy!U57/gy!U$82</f>
        <v>34.149162143025727</v>
      </c>
      <c r="V57" s="2">
        <f>100*gy!V57/gy!V$82</f>
        <v>11.198432648233034</v>
      </c>
      <c r="W57" s="2">
        <f>100*gy!W57/gy!W$82</f>
        <v>4.3181663142097007</v>
      </c>
      <c r="X57" s="2">
        <f>100*gy!X57/gy!X$82</f>
        <v>35.683426785550139</v>
      </c>
      <c r="Y57" s="2">
        <f>100*gy!Y57/gy!Y$82</f>
        <v>32.888380603842641</v>
      </c>
      <c r="Z57" s="2">
        <f>100*gy!Z57/gy!Z$92</f>
        <v>20.901022314698796</v>
      </c>
    </row>
    <row r="58" spans="1:26" x14ac:dyDescent="0.2">
      <c r="A58" s="1">
        <v>1956</v>
      </c>
      <c r="B58" s="2">
        <f>100*gy!B58/gy!B$82</f>
        <v>44.231007559796751</v>
      </c>
      <c r="C58" s="2">
        <f>100*gy!C58/gy!C$82</f>
        <v>19.640312911637412</v>
      </c>
      <c r="D58" s="2">
        <f>100*gy!D58/gy!D$82</f>
        <v>66.897124184380019</v>
      </c>
      <c r="E58" s="2">
        <f>100*gy!E58/gy!E$82</f>
        <v>31.550798150082052</v>
      </c>
      <c r="F58" s="2">
        <f>100*gy!F58/gy!F$82</f>
        <v>33.909252143068287</v>
      </c>
      <c r="G58" s="2">
        <f>100*gy!G58/gy!G$82</f>
        <v>41.182564017568573</v>
      </c>
      <c r="H58" s="2">
        <f>100*gy!H58/gy!H$82</f>
        <v>12.138056150368785</v>
      </c>
      <c r="I58" s="2">
        <f>100*gy!I58/gy!I$82</f>
        <v>7.6708676684440142</v>
      </c>
      <c r="J58" s="2">
        <f>100*gy!J58/gy!J$82</f>
        <v>8.3452109464082103</v>
      </c>
      <c r="K58" s="2">
        <f>100*gy!K58/gy!K$82</f>
        <v>44.220921155347384</v>
      </c>
      <c r="L58" s="2">
        <f>100*gy!L58/gy!L$82</f>
        <v>43.982649046706349</v>
      </c>
      <c r="M58" s="2">
        <f>100*gy!M58/gy!M$82</f>
        <v>49.285353959979822</v>
      </c>
      <c r="N58" s="2">
        <f>100*gy!N58/gy!N$82</f>
        <v>50.574362102266946</v>
      </c>
      <c r="O58" s="2">
        <f>100*gy!O58/gy!O$82</f>
        <v>60.397673005122861</v>
      </c>
      <c r="P58" s="2">
        <f>100*gy!P58/gy!P$82</f>
        <v>31.347031963470322</v>
      </c>
      <c r="Q58" s="2">
        <f>100*gy!Q58/gy!Q$82</f>
        <v>31.37538405928068</v>
      </c>
      <c r="R58" s="2">
        <f>100*gy!R58/gy!R$82</f>
        <v>46.347500176790902</v>
      </c>
      <c r="S58" s="2">
        <f>100*gy!S58/gy!S$82</f>
        <v>19.864042933810374</v>
      </c>
      <c r="T58" s="2">
        <f>100*gy!T58/gy!T$82</f>
        <v>40.84880250418577</v>
      </c>
      <c r="U58" s="2">
        <f>100*gy!U58/gy!U$82</f>
        <v>34.581071512862877</v>
      </c>
      <c r="V58" s="2">
        <f>100*gy!V58/gy!V$82</f>
        <v>11.987283749815171</v>
      </c>
      <c r="W58" s="2">
        <f>100*gy!W58/gy!W$82</f>
        <v>4.4020738113104585</v>
      </c>
      <c r="X58" s="2">
        <f>100*gy!X58/gy!X$82</f>
        <v>37.734166743266847</v>
      </c>
      <c r="Y58" s="2">
        <f>100*gy!Y58/gy!Y$82</f>
        <v>36.070448307410793</v>
      </c>
      <c r="Z58" s="2">
        <f>100*gy!Z58/gy!Z$92</f>
        <v>21.800526562344096</v>
      </c>
    </row>
    <row r="59" spans="1:26" x14ac:dyDescent="0.2">
      <c r="A59" s="1">
        <v>1957</v>
      </c>
      <c r="B59" s="2">
        <f>100*gy!B59/gy!B$82</f>
        <v>43.589044491262854</v>
      </c>
      <c r="C59" s="2">
        <f>100*gy!C59/gy!C$82</f>
        <v>22.014032635285897</v>
      </c>
      <c r="D59" s="2">
        <f>100*gy!D59/gy!D$82</f>
        <v>61.362991604761859</v>
      </c>
      <c r="E59" s="2">
        <f>100*gy!E59/gy!E$82</f>
        <v>31.619424138445474</v>
      </c>
      <c r="F59" s="2">
        <f>100*gy!F59/gy!F$82</f>
        <v>32.913833875258653</v>
      </c>
      <c r="G59" s="2">
        <f>100*gy!G59/gy!G$82</f>
        <v>37.990387005883818</v>
      </c>
      <c r="H59" s="2">
        <f>100*gy!H59/gy!H$82</f>
        <v>17.997561265762549</v>
      </c>
      <c r="I59" s="2">
        <f>100*gy!I59/gy!I$82</f>
        <v>6.7619970916141545</v>
      </c>
      <c r="J59" s="2">
        <f>100*gy!J59/gy!J$82</f>
        <v>8.0245153933865456</v>
      </c>
      <c r="K59" s="2">
        <f>100*gy!K59/gy!K$82</f>
        <v>46.542544886807185</v>
      </c>
      <c r="L59" s="2">
        <f>100*gy!L59/gy!L$82</f>
        <v>44.577827095732879</v>
      </c>
      <c r="M59" s="2">
        <f>100*gy!M59/gy!M$82</f>
        <v>48.015806288885152</v>
      </c>
      <c r="N59" s="2">
        <f>100*gy!N59/gy!N$82</f>
        <v>60.49608620514384</v>
      </c>
      <c r="O59" s="2">
        <f>100*gy!O59/gy!O$82</f>
        <v>71.060171919770767</v>
      </c>
      <c r="P59" s="2">
        <f>100*gy!P59/gy!P$82</f>
        <v>30.75342465753425</v>
      </c>
      <c r="Q59" s="2">
        <f>100*gy!Q59/gy!Q$82</f>
        <v>34.312307970359662</v>
      </c>
      <c r="R59" s="2">
        <f>100*gy!R59/gy!R$82</f>
        <v>42.245951488579308</v>
      </c>
      <c r="S59" s="2">
        <f>100*gy!S59/gy!S$82</f>
        <v>20.078711985688731</v>
      </c>
      <c r="T59" s="2">
        <f>100*gy!T59/gy!T$82</f>
        <v>28.892771347455774</v>
      </c>
      <c r="U59" s="2">
        <f>100*gy!U59/gy!U$82</f>
        <v>36.598222012430178</v>
      </c>
      <c r="V59" s="2">
        <f>100*gy!V59/gy!V$82</f>
        <v>11.378086647937307</v>
      </c>
      <c r="W59" s="2">
        <f>100*gy!W59/gy!W$82</f>
        <v>4.4017327239238693</v>
      </c>
      <c r="X59" s="2">
        <f>100*gy!X59/gy!X$82</f>
        <v>34.552808162514943</v>
      </c>
      <c r="Y59" s="2">
        <f>100*gy!Y59/gy!Y$82</f>
        <v>30.482159194876488</v>
      </c>
      <c r="Z59" s="2">
        <f>100*gy!Z59/gy!Z$92</f>
        <v>22.024952572096826</v>
      </c>
    </row>
    <row r="60" spans="1:26" x14ac:dyDescent="0.2">
      <c r="A60" s="1">
        <v>1958</v>
      </c>
      <c r="B60" s="2">
        <f>100*gy!B60/gy!B$82</f>
        <v>32.051059610856363</v>
      </c>
      <c r="C60" s="2">
        <f>100*gy!C60/gy!C$82</f>
        <v>31.870480389257775</v>
      </c>
      <c r="D60" s="2">
        <f>100*gy!D60/gy!D$82</f>
        <v>63.536927489939373</v>
      </c>
      <c r="E60" s="2">
        <f>100*gy!E60/gy!E$82</f>
        <v>32.795017156497089</v>
      </c>
      <c r="F60" s="2">
        <f>100*gy!F60/gy!F$82</f>
        <v>32.337422406148391</v>
      </c>
      <c r="G60" s="2">
        <f>100*gy!G60/gy!G$82</f>
        <v>37.990387005883818</v>
      </c>
      <c r="H60" s="2">
        <f>100*gy!H60/gy!H$82</f>
        <v>12.207649298120389</v>
      </c>
      <c r="I60" s="2">
        <f>100*gy!I60/gy!I$82</f>
        <v>7.2346097915656813</v>
      </c>
      <c r="J60" s="2">
        <f>100*gy!J60/gy!J$82</f>
        <v>8.0245153933865456</v>
      </c>
      <c r="K60" s="2">
        <f>100*gy!K60/gy!K$82</f>
        <v>43.033567525370799</v>
      </c>
      <c r="L60" s="2">
        <f>100*gy!L60/gy!L$82</f>
        <v>42.227378190255223</v>
      </c>
      <c r="M60" s="2">
        <f>100*gy!M60/gy!M$82</f>
        <v>48.654783924667903</v>
      </c>
      <c r="N60" s="2">
        <f>100*gy!N60/gy!N$82</f>
        <v>52.871810511334758</v>
      </c>
      <c r="O60" s="2">
        <f>100*gy!O60/gy!O$82</f>
        <v>52.201094034904919</v>
      </c>
      <c r="P60" s="2">
        <f>100*gy!P60/gy!P$82</f>
        <v>31.746575342465757</v>
      </c>
      <c r="Q60" s="2">
        <f>100*gy!Q60/gy!Q$82</f>
        <v>34.691848906560637</v>
      </c>
      <c r="R60" s="2">
        <f>100*gy!R60/gy!R$82</f>
        <v>38.073686443674426</v>
      </c>
      <c r="S60" s="2">
        <f>100*gy!S60/gy!S$82</f>
        <v>18.189624329159212</v>
      </c>
      <c r="T60" s="2">
        <f>100*gy!T60/gy!T$82</f>
        <v>25.161971318337336</v>
      </c>
      <c r="U60" s="2">
        <f>100*gy!U60/gy!U$82</f>
        <v>35.733616552592245</v>
      </c>
      <c r="V60" s="2">
        <f>100*gy!V60/gy!V$82</f>
        <v>11.244270294248114</v>
      </c>
      <c r="W60" s="2">
        <f>100*gy!W60/gy!W$82</f>
        <v>4.3154376151169922</v>
      </c>
      <c r="X60" s="2">
        <f>100*gy!X60/gy!X$82</f>
        <v>28.542145417777366</v>
      </c>
      <c r="Y60" s="2">
        <f>100*gy!Y60/gy!Y$82</f>
        <v>27.567246111619397</v>
      </c>
      <c r="Z60" s="2">
        <f>100*gy!Z60/gy!Z$92</f>
        <v>21.800526562344096</v>
      </c>
    </row>
    <row r="61" spans="1:26" x14ac:dyDescent="0.2">
      <c r="A61" s="1">
        <v>1959</v>
      </c>
      <c r="B61" s="2">
        <f>100*gy!B61/gy!B$82</f>
        <v>27.563514685834676</v>
      </c>
      <c r="C61" s="2">
        <f>100*gy!C61/gy!C$82</f>
        <v>26.331352993360039</v>
      </c>
      <c r="D61" s="2">
        <f>100*gy!D61/gy!D$82</f>
        <v>63.043089951982182</v>
      </c>
      <c r="E61" s="2">
        <f>100*gy!E61/gy!E$82</f>
        <v>30.466955094733702</v>
      </c>
      <c r="F61" s="2">
        <f>100*gy!F61/gy!F$82</f>
        <v>33.490245344368908</v>
      </c>
      <c r="G61" s="2">
        <f>100*gy!G61/gy!G$82</f>
        <v>36.792906273307366</v>
      </c>
      <c r="H61" s="2">
        <f>100*gy!H61/gy!H$82</f>
        <v>10.358969783487986</v>
      </c>
      <c r="I61" s="2">
        <f>100*gy!I61/gy!I$82</f>
        <v>16.523267086766847</v>
      </c>
      <c r="J61" s="2">
        <f>100*gy!J61/gy!J$82</f>
        <v>13.112884834663625</v>
      </c>
      <c r="K61" s="2">
        <f>100*gy!K61/gy!K$82</f>
        <v>38.389539422326308</v>
      </c>
      <c r="L61" s="2">
        <f>100*gy!L61/gy!L$82</f>
        <v>42.812468475738932</v>
      </c>
      <c r="M61" s="2">
        <f>100*gy!M61/gy!M$82</f>
        <v>47.14141583991929</v>
      </c>
      <c r="N61" s="2">
        <f>100*gy!N61/gy!N$82</f>
        <v>52.139880044729082</v>
      </c>
      <c r="O61" s="2">
        <f>100*gy!O61/gy!O$82</f>
        <v>53.564296257705998</v>
      </c>
      <c r="P61" s="2">
        <f>100*gy!P61/gy!P$82</f>
        <v>49.212328767123289</v>
      </c>
      <c r="Q61" s="2">
        <f>100*gy!Q61/gy!Q$82</f>
        <v>34.981022953189949</v>
      </c>
      <c r="R61" s="2">
        <f>100*gy!R61/gy!R$82</f>
        <v>49.572166042005513</v>
      </c>
      <c r="S61" s="2">
        <f>100*gy!S61/gy!S$82</f>
        <v>16.808586762075134</v>
      </c>
      <c r="T61" s="2">
        <f>100*gy!T61/gy!T$82</f>
        <v>30.455703574288421</v>
      </c>
      <c r="U61" s="2">
        <f>100*gy!U61/gy!U$82</f>
        <v>35.589646762646531</v>
      </c>
      <c r="V61" s="2">
        <f>100*gy!V61/gy!V$82</f>
        <v>12.062694070678694</v>
      </c>
      <c r="W61" s="2">
        <f>100*gy!W61/gy!W$82</f>
        <v>4.4201514427996447</v>
      </c>
      <c r="X61" s="2">
        <f>100*gy!X61/gy!X$82</f>
        <v>28.778380365842448</v>
      </c>
      <c r="Y61" s="2">
        <f>100*gy!Y61/gy!Y$82</f>
        <v>30.615736505032025</v>
      </c>
      <c r="Z61" s="2">
        <f>100*gy!Z61/gy!Z$92</f>
        <v>21.800526562344096</v>
      </c>
    </row>
    <row r="62" spans="1:26" x14ac:dyDescent="0.2">
      <c r="A62" s="1">
        <v>1960</v>
      </c>
      <c r="B62" s="2">
        <f>100*gy!B62/gy!B$82</f>
        <v>26.282067170653121</v>
      </c>
      <c r="C62" s="2">
        <f>100*gy!C62/gy!C$82</f>
        <v>20.43200086023818</v>
      </c>
      <c r="D62" s="2">
        <f>100*gy!D62/gy!D$82</f>
        <v>63.735513223288109</v>
      </c>
      <c r="E62" s="2">
        <f>100*gy!E62/gy!E$82</f>
        <v>28.738624496494108</v>
      </c>
      <c r="F62" s="2">
        <f>100*gy!F62/gy!F$82</f>
        <v>32.913833875258653</v>
      </c>
      <c r="G62" s="2">
        <f>100*gy!G62/gy!G$82</f>
        <v>34.558713847683762</v>
      </c>
      <c r="H62" s="2">
        <f>100*gy!H62/gy!H$82</f>
        <v>10.951998572448252</v>
      </c>
      <c r="I62" s="2">
        <f>100*gy!I62/gy!I$82</f>
        <v>17.492729035385363</v>
      </c>
      <c r="J62" s="2">
        <f>100*gy!J62/gy!J$82</f>
        <v>18.272519954389967</v>
      </c>
      <c r="K62" s="2">
        <f>100*gy!K62/gy!K$82</f>
        <v>37.80952380952381</v>
      </c>
      <c r="L62" s="2">
        <f>100*gy!L62/gy!L$82</f>
        <v>41.642287904771514</v>
      </c>
      <c r="M62" s="2">
        <f>100*gy!M62/gy!M$82</f>
        <v>45.081553724567009</v>
      </c>
      <c r="N62" s="2">
        <f>100*gy!N62/gy!N$82</f>
        <v>75.815797499237576</v>
      </c>
      <c r="O62" s="2">
        <f>100*gy!O62/gy!O$82</f>
        <v>51.324129547625247</v>
      </c>
      <c r="P62" s="2">
        <f>100*gy!P62/gy!P$82</f>
        <v>37.100456621004568</v>
      </c>
      <c r="Q62" s="2">
        <f>100*gy!Q62/gy!Q$82</f>
        <v>35.875655159949403</v>
      </c>
      <c r="R62" s="2">
        <f>100*gy!R62/gy!R$82</f>
        <v>51.750229828159263</v>
      </c>
      <c r="S62" s="2">
        <f>100*gy!S62/gy!S$82</f>
        <v>20.228980322003579</v>
      </c>
      <c r="T62" s="2">
        <f>100*gy!T62/gy!T$82</f>
        <v>31.305962000436775</v>
      </c>
      <c r="U62" s="2">
        <f>100*gy!U62/gy!U$82</f>
        <v>37.46282747226811</v>
      </c>
      <c r="V62" s="2">
        <f>100*gy!V62/gy!V$82</f>
        <v>11.990241017300015</v>
      </c>
      <c r="W62" s="2">
        <f>100*gy!W62/gy!W$82</f>
        <v>4.4286786274643566</v>
      </c>
      <c r="X62" s="2">
        <f>100*gy!X62/gy!X$82</f>
        <v>28.165272543432298</v>
      </c>
      <c r="Y62" s="2">
        <f>100*gy!Y62/gy!Y$82</f>
        <v>34.626715462031108</v>
      </c>
      <c r="Z62" s="2">
        <f>100*gy!Z62/gy!Z$92</f>
        <v>22.24997865139435</v>
      </c>
    </row>
    <row r="63" spans="1:26" x14ac:dyDescent="0.2">
      <c r="A63" s="1">
        <v>1961</v>
      </c>
      <c r="B63" s="2">
        <f>100*gy!B63/gy!B$82</f>
        <v>24.358656586937663</v>
      </c>
      <c r="C63" s="2">
        <f>100*gy!C63/gy!C$82</f>
        <v>16.258501572622919</v>
      </c>
      <c r="D63" s="2">
        <f>100*gy!D63/gy!D$82</f>
        <v>60.967921574396101</v>
      </c>
      <c r="E63" s="2">
        <f>100*gy!E63/gy!E$82</f>
        <v>31.458302252722664</v>
      </c>
      <c r="F63" s="2">
        <f>100*gy!F63/gy!F$82</f>
        <v>33.332840673958032</v>
      </c>
      <c r="G63" s="2">
        <f>100*gy!G63/gy!G$82</f>
        <v>36.63379464655673</v>
      </c>
      <c r="H63" s="2">
        <f>100*gy!H63/gy!H$82</f>
        <v>10.149892933618844</v>
      </c>
      <c r="I63" s="2">
        <f>100*gy!I63/gy!I$82</f>
        <v>16.377847794474068</v>
      </c>
      <c r="J63" s="2">
        <f>100*gy!J63/gy!J$82</f>
        <v>14.94441277080958</v>
      </c>
      <c r="K63" s="2">
        <f>100*gy!K63/gy!K$82</f>
        <v>36.64871194379392</v>
      </c>
      <c r="L63" s="2">
        <f>100*gy!L63/gy!L$82</f>
        <v>42.812468475738932</v>
      </c>
      <c r="M63" s="2">
        <f>100*gy!M63/gy!M$82</f>
        <v>47.301160248864974</v>
      </c>
      <c r="N63" s="2">
        <f>100*gy!N63/gy!N$82</f>
        <v>93.016163464470864</v>
      </c>
      <c r="O63" s="2">
        <f>100*gy!O63/gy!O$82</f>
        <v>52.157679951376224</v>
      </c>
      <c r="P63" s="2">
        <f>100*gy!P63/gy!P$82</f>
        <v>38.892694063926946</v>
      </c>
      <c r="Q63" s="2">
        <f>100*gy!Q63/gy!Q$82</f>
        <v>36.734140610880175</v>
      </c>
      <c r="R63" s="2">
        <f>100*gy!R63/gy!R$82</f>
        <v>40.181033873134858</v>
      </c>
      <c r="S63" s="2">
        <f>100*gy!S63/gy!S$82</f>
        <v>19.384615384615383</v>
      </c>
      <c r="T63" s="2">
        <f>100*gy!T63/gy!T$82</f>
        <v>29.225449515905947</v>
      </c>
      <c r="U63" s="2">
        <f>100*gy!U63/gy!U$82</f>
        <v>36.742191802375899</v>
      </c>
      <c r="V63" s="2">
        <f>100*gy!V63/gy!V$82</f>
        <v>13.393464438858494</v>
      </c>
      <c r="W63" s="2">
        <f>100*gy!W63/gy!W$82</f>
        <v>4.4805239102257994</v>
      </c>
      <c r="X63" s="2">
        <f>100*gy!X63/gy!X$82</f>
        <v>25.620001838404264</v>
      </c>
      <c r="Y63" s="2">
        <f>100*gy!Y63/gy!Y$82</f>
        <v>30.856358645928637</v>
      </c>
      <c r="Z63" s="2">
        <f>100*gy!Z63/gy!Z$92</f>
        <v>22.47440466114708</v>
      </c>
    </row>
    <row r="64" spans="1:26" x14ac:dyDescent="0.2">
      <c r="A64" s="1">
        <v>1962</v>
      </c>
      <c r="B64" s="2">
        <f>100*gy!B64/gy!B$82</f>
        <v>23.077209071756101</v>
      </c>
      <c r="C64" s="2">
        <f>100*gy!C64/gy!C$82</f>
        <v>15.107933008951854</v>
      </c>
      <c r="D64" s="2">
        <f>100*gy!D64/gy!D$82</f>
        <v>61.660344845702035</v>
      </c>
      <c r="E64" s="2">
        <f>100*gy!E64/gy!E$82</f>
        <v>35.214829180963754</v>
      </c>
      <c r="F64" s="2">
        <f>100*gy!F64/gy!F$82</f>
        <v>34.643068282589418</v>
      </c>
      <c r="G64" s="2">
        <f>100*gy!G64/gy!G$82</f>
        <v>41.023452390817937</v>
      </c>
      <c r="H64" s="2">
        <f>100*gy!H64/gy!H$82</f>
        <v>10.39406376397811</v>
      </c>
      <c r="I64" s="2">
        <f>100*gy!I64/gy!I$82</f>
        <v>14.723703344643724</v>
      </c>
      <c r="J64" s="2">
        <f>100*gy!J64/gy!J$82</f>
        <v>14.181870011402507</v>
      </c>
      <c r="K64" s="2">
        <f>100*gy!K64/gy!K$82</f>
        <v>34.907103825136616</v>
      </c>
      <c r="L64" s="2">
        <f>100*gy!L64/gy!L$82</f>
        <v>40.764652476545947</v>
      </c>
      <c r="M64" s="2">
        <f>100*gy!M64/gy!M$82</f>
        <v>49.764587186816883</v>
      </c>
      <c r="N64" s="2">
        <f>100*gy!N64/gy!N$82</f>
        <v>63.09850564196401</v>
      </c>
      <c r="O64" s="2">
        <f>100*gy!O64/gy!O$82</f>
        <v>54.936181297212812</v>
      </c>
      <c r="P64" s="2">
        <f>100*gy!P64/gy!P$82</f>
        <v>36.506849315068493</v>
      </c>
      <c r="Q64" s="2">
        <f>100*gy!Q64/gy!Q$82</f>
        <v>36.869690945237664</v>
      </c>
      <c r="R64" s="2">
        <f>100*gy!R64/gy!R$82</f>
        <v>38.731348560922143</v>
      </c>
      <c r="S64" s="2">
        <f>100*gy!S64/gy!S$82</f>
        <v>18.13953488372093</v>
      </c>
      <c r="T64" s="2">
        <f>100*gy!T64/gy!T$82</f>
        <v>29.889349930843704</v>
      </c>
      <c r="U64" s="2">
        <f>100*gy!U64/gy!U$82</f>
        <v>34.437101722917163</v>
      </c>
      <c r="V64" s="2">
        <f>100*gy!V64/gy!V$82</f>
        <v>13.551678249297648</v>
      </c>
      <c r="W64" s="2">
        <f>100*gy!W64/gy!W$82</f>
        <v>5.2537690156218018</v>
      </c>
      <c r="X64" s="2">
        <f>100*gy!X64/gy!X$82</f>
        <v>22.696939056898611</v>
      </c>
      <c r="Y64" s="2">
        <f>100*gy!Y64/gy!Y$82</f>
        <v>31.070448307410796</v>
      </c>
      <c r="Z64" s="2">
        <f>100*gy!Z64/gy!Z$92</f>
        <v>22.47440466114708</v>
      </c>
    </row>
    <row r="65" spans="1:26" x14ac:dyDescent="0.2">
      <c r="A65" s="1">
        <v>1963</v>
      </c>
      <c r="B65" s="2">
        <f>100*gy!B65/gy!B$82</f>
        <v>22.435246003222211</v>
      </c>
      <c r="C65" s="2">
        <f>100*gy!C65/gy!C$82</f>
        <v>18.200758084894758</v>
      </c>
      <c r="D65" s="2">
        <f>100*gy!D65/gy!D$82</f>
        <v>58.497683166444261</v>
      </c>
      <c r="E65" s="2">
        <f>100*gy!E65/gy!E$82</f>
        <v>33.025510965239441</v>
      </c>
      <c r="F65" s="2">
        <f>100*gy!F65/gy!F$82</f>
        <v>35.062814070351763</v>
      </c>
      <c r="G65" s="2">
        <f>100*gy!G65/gy!G$82</f>
        <v>43.657081296096784</v>
      </c>
      <c r="H65" s="2">
        <f>100*gy!H65/gy!H$82</f>
        <v>29.647275755412799</v>
      </c>
      <c r="I65" s="2">
        <f>100*gy!I65/gy!I$82</f>
        <v>15.90523509452254</v>
      </c>
      <c r="J65" s="2">
        <f>100*gy!J65/gy!J$82</f>
        <v>17.203534777651083</v>
      </c>
      <c r="K65" s="2">
        <f>100*gy!K65/gy!K$82</f>
        <v>44.220921155347384</v>
      </c>
      <c r="L65" s="2">
        <f>100*gy!L65/gy!L$82</f>
        <v>41.057197619287813</v>
      </c>
      <c r="M65" s="2">
        <f>100*gy!M65/gy!M$82</f>
        <v>49.369429964688081</v>
      </c>
      <c r="N65" s="2">
        <f>100*gy!N65/gy!N$82</f>
        <v>62.061604147605976</v>
      </c>
      <c r="O65" s="2">
        <f>100*gy!O65/gy!O$82</f>
        <v>58.417990796214291</v>
      </c>
      <c r="P65" s="2">
        <f>100*gy!P65/gy!P$82</f>
        <v>25</v>
      </c>
      <c r="Q65" s="2">
        <f>100*gy!Q65/gy!Q$82</f>
        <v>36.589553587565518</v>
      </c>
      <c r="R65" s="2">
        <f>100*gy!R65/gy!R$82</f>
        <v>35.612757230747469</v>
      </c>
      <c r="S65" s="2">
        <f>100*gy!S65/gy!S$82</f>
        <v>18.490161001788909</v>
      </c>
      <c r="T65" s="2">
        <f>100*gy!T65/gy!T$82</f>
        <v>29.889349930843704</v>
      </c>
      <c r="U65" s="2">
        <f>100*gy!U65/gy!U$82</f>
        <v>32.563921013295577</v>
      </c>
      <c r="V65" s="2">
        <f>100*gy!V65/gy!V$82</f>
        <v>13.788259648085168</v>
      </c>
      <c r="W65" s="2">
        <f>100*gy!W65/gy!W$82</f>
        <v>6.1989221638583798</v>
      </c>
      <c r="X65" s="2">
        <f>100*gy!X65/gy!X$82</f>
        <v>26.256089714128137</v>
      </c>
      <c r="Y65" s="2">
        <f>100*gy!Y65/gy!Y$82</f>
        <v>32.086001829826166</v>
      </c>
      <c r="Z65" s="2">
        <f>100*gy!Z65/gy!Z$92</f>
        <v>22.47440466114708</v>
      </c>
    </row>
    <row r="66" spans="1:26" x14ac:dyDescent="0.2">
      <c r="A66" s="1">
        <v>1964</v>
      </c>
      <c r="B66" s="2">
        <f>100*gy!B66/gy!B$82</f>
        <v>30.127649027140912</v>
      </c>
      <c r="C66" s="2">
        <f>100*gy!C66/gy!C$82</f>
        <v>16.835129976612276</v>
      </c>
      <c r="D66" s="2">
        <f>100*gy!D66/gy!D$82</f>
        <v>59.387641452933082</v>
      </c>
      <c r="E66" s="2">
        <f>100*gy!E66/gy!E$82</f>
        <v>31.735044010144708</v>
      </c>
      <c r="F66" s="2">
        <f>100*gy!F66/gy!F$82</f>
        <v>36.792048477682528</v>
      </c>
      <c r="G66" s="2">
        <f>100*gy!G66/gy!G$82</f>
        <v>44.5346813623933</v>
      </c>
      <c r="H66" s="2">
        <f>100*gy!H66/gy!H$82</f>
        <v>20.474066143231024</v>
      </c>
      <c r="I66" s="2">
        <f>100*gy!I66/gy!I$82</f>
        <v>19.092341250605916</v>
      </c>
      <c r="J66" s="2">
        <f>100*gy!J66/gy!J$82</f>
        <v>19.06356898517674</v>
      </c>
      <c r="K66" s="2">
        <f>100*gy!K66/gy!K$82</f>
        <v>44.801717408274783</v>
      </c>
      <c r="L66" s="2">
        <f>100*gy!L66/gy!L$82</f>
        <v>41.642287904771514</v>
      </c>
      <c r="M66" s="2">
        <f>100*gy!M66/gy!M$82</f>
        <v>47.065747435681857</v>
      </c>
      <c r="N66" s="2">
        <f>100*gy!N66/gy!N$82</f>
        <v>67.96787638507675</v>
      </c>
      <c r="O66" s="2">
        <f>100*gy!O66/gy!O$82</f>
        <v>61.543804810280456</v>
      </c>
      <c r="P66" s="2">
        <f>100*gy!P66/gy!P$82</f>
        <v>25.799086757990871</v>
      </c>
      <c r="Q66" s="2">
        <f>100*gy!Q66/gy!Q$82</f>
        <v>36.399783119465027</v>
      </c>
      <c r="R66" s="2">
        <f>100*gy!R66/gy!R$82</f>
        <v>34.240859910897392</v>
      </c>
      <c r="S66" s="2">
        <f>100*gy!S66/gy!S$82</f>
        <v>19.957066189624328</v>
      </c>
      <c r="T66" s="2">
        <f>100*gy!T66/gy!T$82</f>
        <v>31.217878721700512</v>
      </c>
      <c r="U66" s="2">
        <f>100*gy!U66/gy!U$82</f>
        <v>34.149162143025727</v>
      </c>
      <c r="V66" s="2">
        <f>100*gy!V66/gy!V$82</f>
        <v>18.628567203903593</v>
      </c>
      <c r="W66" s="2">
        <f>100*gy!W66/gy!W$82</f>
        <v>6.2667985537894815</v>
      </c>
      <c r="X66" s="2">
        <f>100*gy!X66/gy!X$82</f>
        <v>32.054416766246895</v>
      </c>
      <c r="Y66" s="2">
        <f>100*gy!Y66/gy!Y$82</f>
        <v>36.284537968892955</v>
      </c>
      <c r="Z66" s="2">
        <f>100*gy!Z66/gy!Z$92</f>
        <v>22.923856750197334</v>
      </c>
    </row>
    <row r="67" spans="1:26" x14ac:dyDescent="0.2">
      <c r="A67" s="1">
        <v>1965</v>
      </c>
      <c r="B67" s="2">
        <f>100*gy!B67/gy!B$82</f>
        <v>29.486925269550127</v>
      </c>
      <c r="C67" s="2">
        <f>100*gy!C67/gy!C$82</f>
        <v>12.446033495524075</v>
      </c>
      <c r="D67" s="2">
        <f>100*gy!D67/gy!D$82</f>
        <v>57.905078120895631</v>
      </c>
      <c r="E67" s="2">
        <f>100*gy!E67/gy!E$82</f>
        <v>31.412054304042961</v>
      </c>
      <c r="F67" s="2">
        <f>100*gy!F67/gy!F$82</f>
        <v>34.485663612178534</v>
      </c>
      <c r="G67" s="2">
        <f>100*gy!G67/gy!G$82</f>
        <v>43.896577442612084</v>
      </c>
      <c r="H67" s="2">
        <f>100*gy!H67/gy!H$82</f>
        <v>7.3944206519152988</v>
      </c>
      <c r="I67" s="2">
        <f>100*gy!I67/gy!I$82</f>
        <v>18.05016965584101</v>
      </c>
      <c r="J67" s="2">
        <f>100*gy!J67/gy!J$82</f>
        <v>14.609464082098063</v>
      </c>
      <c r="K67" s="2">
        <f>100*gy!K67/gy!K$82</f>
        <v>41.872755659640909</v>
      </c>
      <c r="L67" s="2">
        <f>100*gy!L67/gy!L$82</f>
        <v>46.333097952184005</v>
      </c>
      <c r="M67" s="2">
        <f>100*gy!M67/gy!M$82</f>
        <v>44.131494871363714</v>
      </c>
      <c r="N67" s="2">
        <f>100*gy!N67/gy!N$82</f>
        <v>72.379790586560944</v>
      </c>
      <c r="O67" s="2">
        <f>100*gy!O67/gy!O$82</f>
        <v>55.02300946427021</v>
      </c>
      <c r="P67" s="2">
        <f>100*gy!P67/gy!P$82</f>
        <v>30.947488584474886</v>
      </c>
      <c r="Q67" s="2">
        <f>100*gy!Q67/gy!Q$82</f>
        <v>36.824507500451837</v>
      </c>
      <c r="R67" s="2">
        <f>100*gy!R67/gy!R$82</f>
        <v>34.8490205784598</v>
      </c>
      <c r="S67" s="2">
        <f>100*gy!S67/gy!S$82</f>
        <v>21.502683363148478</v>
      </c>
      <c r="T67" s="2">
        <f>100*gy!T67/gy!T$82</f>
        <v>34.206886510883017</v>
      </c>
      <c r="U67" s="2">
        <f>100*gy!U67/gy!U$82</f>
        <v>35.301707182755095</v>
      </c>
      <c r="V67" s="2">
        <f>100*gy!V67/gy!V$82</f>
        <v>21.063876977672631</v>
      </c>
      <c r="W67" s="2">
        <f>100*gy!W67/gy!W$82</f>
        <v>6.2667985537894815</v>
      </c>
      <c r="X67" s="2">
        <f>100*gy!X67/gy!X$82</f>
        <v>37.711186689953124</v>
      </c>
      <c r="Y67" s="2">
        <f>100*gy!Y67/gy!Y$82</f>
        <v>38.771271729185727</v>
      </c>
      <c r="Z67" s="2">
        <f>100*gy!Z67/gy!Z$92</f>
        <v>23.373308839247589</v>
      </c>
    </row>
    <row r="68" spans="1:26" x14ac:dyDescent="0.2">
      <c r="A68" s="1">
        <v>1966</v>
      </c>
      <c r="B68" s="2">
        <f>100*gy!B68/gy!B$82</f>
        <v>26.922790928243899</v>
      </c>
      <c r="C68" s="2">
        <f>100*gy!C68/gy!C$82</f>
        <v>17.554235328906692</v>
      </c>
      <c r="D68" s="2">
        <f>100*gy!D68/gy!D$82</f>
        <v>56.323747281266748</v>
      </c>
      <c r="E68" s="2">
        <f>100*gy!E68/gy!E$82</f>
        <v>37.611517231090552</v>
      </c>
      <c r="F68" s="2">
        <f>100*gy!F68/gy!F$82</f>
        <v>36.792048477682528</v>
      </c>
      <c r="G68" s="2">
        <f>100*gy!G68/gy!G$82</f>
        <v>47.407806414187448</v>
      </c>
      <c r="H68" s="2">
        <f>100*gy!H68/gy!H$82</f>
        <v>6.4876278848441586</v>
      </c>
      <c r="I68" s="2">
        <f>100*gy!I68/gy!I$82</f>
        <v>20.928259815802232</v>
      </c>
      <c r="J68" s="2">
        <f>100*gy!J68/gy!J$82</f>
        <v>14.887400228050172</v>
      </c>
      <c r="K68" s="2">
        <f>100*gy!K68/gy!K$82</f>
        <v>40.711943793911004</v>
      </c>
      <c r="L68" s="2">
        <f>100*gy!L68/gy!L$82</f>
        <v>44.285281952991021</v>
      </c>
      <c r="M68" s="2">
        <f>100*gy!M68/gy!M$82</f>
        <v>36.825290062216247</v>
      </c>
      <c r="N68" s="2">
        <f>100*gy!N68/gy!N$82</f>
        <v>80.5428484293992</v>
      </c>
      <c r="O68" s="2">
        <f>100*gy!O68/gy!O$82</f>
        <v>59.425197534080056</v>
      </c>
      <c r="P68" s="2">
        <f>100*gy!P68/gy!P$82</f>
        <v>38.299086757990864</v>
      </c>
      <c r="Q68" s="2">
        <f>100*gy!Q68/gy!Q$82</f>
        <v>39.056569672871859</v>
      </c>
      <c r="R68" s="2">
        <f>100*gy!R68/gy!R$82</f>
        <v>32.041581217735661</v>
      </c>
      <c r="S68" s="2">
        <f>100*gy!S68/gy!S$82</f>
        <v>18.110912343470481</v>
      </c>
      <c r="T68" s="2">
        <f>100*gy!T68/gy!T$82</f>
        <v>35.330130305015651</v>
      </c>
      <c r="U68" s="2">
        <f>100*gy!U68/gy!U$82</f>
        <v>35.301707182755095</v>
      </c>
      <c r="V68" s="2">
        <f>100*gy!V68/gy!V$82</f>
        <v>19.393760165606977</v>
      </c>
      <c r="W68" s="2">
        <f>100*gy!W68/gy!W$82</f>
        <v>6.2667985537894815</v>
      </c>
      <c r="X68" s="2">
        <f>100*gy!X68/gy!X$82</f>
        <v>35.636547476790142</v>
      </c>
      <c r="Y68" s="2">
        <f>100*gy!Y68/gy!Y$82</f>
        <v>38.771271729185727</v>
      </c>
      <c r="Z68" s="2">
        <f>100*gy!Z68/gy!Z$92</f>
        <v>23.822760928297846</v>
      </c>
    </row>
    <row r="69" spans="1:26" x14ac:dyDescent="0.2">
      <c r="A69" s="1">
        <v>1967</v>
      </c>
      <c r="B69" s="2">
        <f>100*gy!B69/gy!B$82</f>
        <v>24.999380344528443</v>
      </c>
      <c r="C69" s="2">
        <f>100*gy!C69/gy!C$82</f>
        <v>20.934702545767362</v>
      </c>
      <c r="D69" s="2">
        <f>100*gy!D69/gy!D$82</f>
        <v>56.817584819223939</v>
      </c>
      <c r="E69" s="2">
        <f>100*gy!E69/gy!E$82</f>
        <v>47.429509174996276</v>
      </c>
      <c r="F69" s="2">
        <f>100*gy!F69/gy!F$82</f>
        <v>36.373041678983149</v>
      </c>
      <c r="G69" s="2">
        <f>100*gy!G69/gy!G$82</f>
        <v>39.825971658241485</v>
      </c>
      <c r="H69" s="2">
        <f>100*gy!H69/gy!H$82</f>
        <v>6.9408755650725675</v>
      </c>
      <c r="I69" s="2">
        <f>100*gy!I69/gy!I$82</f>
        <v>21.21303926320892</v>
      </c>
      <c r="J69" s="2">
        <f>100*gy!J69/gy!J$82</f>
        <v>15.9136259977195</v>
      </c>
      <c r="K69" s="2">
        <f>100*gy!K69/gy!K$82</f>
        <v>41.872755659640909</v>
      </c>
      <c r="L69" s="2">
        <f>100*gy!L69/gy!L$82</f>
        <v>43.397558761222641</v>
      </c>
      <c r="M69" s="2">
        <f>100*gy!M69/gy!M$82</f>
        <v>30.477551706742897</v>
      </c>
      <c r="N69" s="2">
        <f>100*gy!N69/gy!N$82</f>
        <v>57.497204432245603</v>
      </c>
      <c r="O69" s="2">
        <f>100*gy!O69/gy!O$82</f>
        <v>53.520882174177302</v>
      </c>
      <c r="P69" s="2">
        <f>100*gy!P69/gy!P$82</f>
        <v>25.993150684931507</v>
      </c>
      <c r="Q69" s="2">
        <f>100*gy!Q69/gy!Q$82</f>
        <v>39.526477498644496</v>
      </c>
      <c r="R69" s="2">
        <f>100*gy!R69/gy!R$82</f>
        <v>26.999504985503147</v>
      </c>
      <c r="S69" s="2">
        <f>100*gy!S69/gy!S$82</f>
        <v>18.046511627906977</v>
      </c>
      <c r="T69" s="2">
        <f>100*gy!T69/gy!T$82</f>
        <v>37.342214457305083</v>
      </c>
      <c r="U69" s="2">
        <f>100*gy!U69/gy!U$82</f>
        <v>36.022342852647306</v>
      </c>
      <c r="V69" s="2">
        <f>100*gy!V69/gy!V$82</f>
        <v>18.136182167677067</v>
      </c>
      <c r="W69" s="2">
        <f>100*gy!W69/gy!W$82</f>
        <v>7.5121086022238899</v>
      </c>
      <c r="X69" s="2">
        <f>100*gy!X69/gy!X$82</f>
        <v>32.996598952109565</v>
      </c>
      <c r="Y69" s="2">
        <f>100*gy!Y69/gy!Y$82</f>
        <v>37.006404391582805</v>
      </c>
      <c r="Z69" s="2">
        <f>100*gy!Z69/gy!Z$92</f>
        <v>23.822760928297846</v>
      </c>
    </row>
    <row r="70" spans="1:26" x14ac:dyDescent="0.2">
      <c r="A70" s="1">
        <v>1968</v>
      </c>
      <c r="B70" s="2">
        <f>100*gy!B70/gy!B$82</f>
        <v>24.999380344528443</v>
      </c>
      <c r="C70" s="2">
        <f>100*gy!C70/gy!C$82</f>
        <v>24.747977096158497</v>
      </c>
      <c r="D70" s="2">
        <f>100*gy!D70/gy!D$82</f>
        <v>46.837863679825155</v>
      </c>
      <c r="E70" s="2">
        <f>100*gy!E70/gy!E$82</f>
        <v>46.461285991347161</v>
      </c>
      <c r="F70" s="2">
        <f>100*gy!F70/gy!F$82</f>
        <v>34.852941176470587</v>
      </c>
      <c r="G70" s="2">
        <f>100*gy!G70/gy!G$82</f>
        <v>39.187039032070935</v>
      </c>
      <c r="H70" s="2">
        <f>100*gy!H70/gy!H$82</f>
        <v>6.9060789911967637</v>
      </c>
      <c r="I70" s="2">
        <f>100*gy!I70/gy!I$82</f>
        <v>25.302956858943286</v>
      </c>
      <c r="J70" s="2">
        <f>100*gy!J70/gy!J$82</f>
        <v>18.115735461801599</v>
      </c>
      <c r="K70" s="2">
        <f>100*gy!K70/gy!K$82</f>
        <v>40.131147540983612</v>
      </c>
      <c r="L70" s="2">
        <f>100*gy!L70/gy!L$82</f>
        <v>42.519923332997074</v>
      </c>
      <c r="M70" s="2">
        <f>100*gy!M70/gy!M$82</f>
        <v>29.998318479905837</v>
      </c>
      <c r="N70" s="2">
        <f>100*gy!N70/gy!N$82</f>
        <v>62.87486022161228</v>
      </c>
      <c r="O70" s="2">
        <f>100*gy!O70/gy!O$82</f>
        <v>53.173569505947725</v>
      </c>
      <c r="P70" s="2">
        <f>100*gy!P70/gy!P$82</f>
        <v>24.212328767123289</v>
      </c>
      <c r="Q70" s="2">
        <f>100*gy!Q70/gy!Q$82</f>
        <v>39.192120007229356</v>
      </c>
      <c r="R70" s="2">
        <f>100*gy!R70/gy!R$82</f>
        <v>26.90757372180185</v>
      </c>
      <c r="S70" s="2">
        <f>100*gy!S70/gy!S$82</f>
        <v>19.79964221824687</v>
      </c>
      <c r="T70" s="2">
        <f>100*gy!T70/gy!T$82</f>
        <v>40.877920943437431</v>
      </c>
      <c r="U70" s="2">
        <f>100*gy!U70/gy!U$82</f>
        <v>36.886161592321614</v>
      </c>
      <c r="V70" s="2">
        <f>100*gy!V70/gy!V$82</f>
        <v>17.511459411503772</v>
      </c>
      <c r="W70" s="2">
        <f>100*gy!W70/gy!W$82</f>
        <v>10.396002455829183</v>
      </c>
      <c r="X70" s="2">
        <f>100*gy!X70/gy!X$82</f>
        <v>31.135214633697945</v>
      </c>
      <c r="Y70" s="2">
        <f>100*gy!Y70/gy!Y$82</f>
        <v>36.096980786825256</v>
      </c>
      <c r="Z70" s="2">
        <f>100*gy!Z70/gy!Z$92</f>
        <v>23.598334918545113</v>
      </c>
    </row>
    <row r="71" spans="1:26" x14ac:dyDescent="0.2">
      <c r="A71" s="1">
        <v>1969</v>
      </c>
      <c r="B71" s="2">
        <f>100*gy!B71/gy!B$82</f>
        <v>25.641343413062337</v>
      </c>
      <c r="C71" s="2">
        <f>100*gy!C71/gy!C$82</f>
        <v>32.87722788246996</v>
      </c>
      <c r="D71" s="2">
        <f>100*gy!D71/gy!D$82</f>
        <v>43.576434492975949</v>
      </c>
      <c r="E71" s="2">
        <f>100*gy!E71/gy!E$82</f>
        <v>43.073250783231387</v>
      </c>
      <c r="F71" s="2">
        <f>100*gy!F71/gy!F$82</f>
        <v>33.700118238250077</v>
      </c>
      <c r="G71" s="2">
        <f>100*gy!G71/gy!G$82</f>
        <v>43.018148669926248</v>
      </c>
      <c r="H71" s="2">
        <f>100*gy!H71/gy!H$82</f>
        <v>11.754401617891983</v>
      </c>
      <c r="I71" s="2">
        <f>100*gy!I71/gy!I$82</f>
        <v>24.351672321861368</v>
      </c>
      <c r="J71" s="2">
        <f>100*gy!J71/gy!J$82</f>
        <v>19.027936145952111</v>
      </c>
      <c r="K71" s="2">
        <f>100*gy!K71/gy!K$82</f>
        <v>41.872755659640909</v>
      </c>
      <c r="L71" s="2">
        <f>100*gy!L71/gy!L$82</f>
        <v>36.658932714617173</v>
      </c>
      <c r="M71" s="2">
        <f>100*gy!M71/gy!M$82</f>
        <v>29.76290566672272</v>
      </c>
      <c r="N71" s="2">
        <f>100*gy!N71/gy!N$82</f>
        <v>70.305987597844862</v>
      </c>
      <c r="O71" s="2">
        <f>100*gy!O71/gy!O$82</f>
        <v>53.790049492055225</v>
      </c>
      <c r="P71" s="2">
        <f>100*gy!P71/gy!P$82</f>
        <v>31.552511415525117</v>
      </c>
      <c r="Q71" s="2">
        <f>100*gy!Q71/gy!Q$82</f>
        <v>40.945237664919574</v>
      </c>
      <c r="R71" s="2">
        <f>100*gy!R71/gy!R$82</f>
        <v>35.527897602715512</v>
      </c>
      <c r="S71" s="2">
        <f>100*gy!S71/gy!S$82</f>
        <v>21.0304114490161</v>
      </c>
      <c r="T71" s="2">
        <f>100*gy!T71/gy!T$82</f>
        <v>46.426439542840505</v>
      </c>
      <c r="U71" s="2">
        <f>100*gy!U71/gy!U$82</f>
        <v>39.192038391943981</v>
      </c>
      <c r="V71" s="2">
        <f>100*gy!V71/gy!V$82</f>
        <v>19.444033712849329</v>
      </c>
      <c r="W71" s="2">
        <f>100*gy!W71/gy!W$82</f>
        <v>8.6803329012893098</v>
      </c>
      <c r="X71" s="2">
        <f>100*gy!X71/gy!X$82</f>
        <v>35.118117474032537</v>
      </c>
      <c r="Y71" s="2">
        <f>100*gy!Y71/gy!Y$82</f>
        <v>39.038426349496795</v>
      </c>
      <c r="Z71" s="2">
        <f>100*gy!Z71/gy!Z$92</f>
        <v>24.272213017348093</v>
      </c>
    </row>
    <row r="72" spans="1:26" x14ac:dyDescent="0.2">
      <c r="A72" s="1">
        <v>1970</v>
      </c>
      <c r="B72" s="2">
        <f>100*gy!B72/gy!B$82</f>
        <v>33.333746436981038</v>
      </c>
      <c r="C72" s="2">
        <f>100*gy!C72/gy!C$82</f>
        <v>24.604156025699616</v>
      </c>
      <c r="D72" s="2">
        <f>100*gy!D72/gy!D$82</f>
        <v>49.110567072594115</v>
      </c>
      <c r="E72" s="2">
        <f>100*gy!E72/gy!E$82</f>
        <v>33.186632850962255</v>
      </c>
      <c r="F72" s="2">
        <f>100*gy!F72/gy!F$82</f>
        <v>33.122967780076863</v>
      </c>
      <c r="G72" s="2">
        <f>100*gy!G72/gy!G$82</f>
        <v>46.609762161266261</v>
      </c>
      <c r="H72" s="2">
        <f>100*gy!H72/gy!H$82</f>
        <v>13.079645491315725</v>
      </c>
      <c r="I72" s="2">
        <f>100*gy!I72/gy!I$82</f>
        <v>25.605913717886573</v>
      </c>
      <c r="J72" s="2">
        <f>100*gy!J72/gy!J$82</f>
        <v>20.132554161915621</v>
      </c>
      <c r="K72" s="2">
        <f>100*gy!K72/gy!K$82</f>
        <v>43.640124902419984</v>
      </c>
      <c r="L72" s="2">
        <f>100*gy!L72/gy!L$82</f>
        <v>46.625643094925856</v>
      </c>
      <c r="M72" s="2">
        <f>100*gy!M72/gy!M$82</f>
        <v>31.822767782074997</v>
      </c>
      <c r="N72" s="2">
        <f>100*gy!N72/gy!N$82</f>
        <v>67.439259936972647</v>
      </c>
      <c r="O72" s="2">
        <f>100*gy!O72/gy!O$82</f>
        <v>45.107232786315883</v>
      </c>
      <c r="P72" s="2">
        <f>100*gy!P72/gy!P$82</f>
        <v>27.979452054794521</v>
      </c>
      <c r="Q72" s="2">
        <f>100*gy!Q72/gy!Q$82</f>
        <v>43.647207663112241</v>
      </c>
      <c r="R72" s="2">
        <f>100*gy!R72/gy!R$82</f>
        <v>28.456261933385193</v>
      </c>
      <c r="S72" s="2">
        <f>100*gy!S72/gy!S$82</f>
        <v>21.960644007155636</v>
      </c>
      <c r="T72" s="2">
        <f>100*gy!T72/gy!T$82</f>
        <v>56.360195093542984</v>
      </c>
      <c r="U72" s="2">
        <f>100*gy!U72/gy!U$82</f>
        <v>41.353158681457003</v>
      </c>
      <c r="V72" s="2">
        <f>100*gy!V72/gy!V$82</f>
        <v>20.592192813840015</v>
      </c>
      <c r="W72" s="2">
        <f>100*gy!W72/gy!W$82</f>
        <v>8.5834640834981926</v>
      </c>
      <c r="X72" s="2">
        <f>100*gy!X72/gy!X$82</f>
        <v>36.814964610717901</v>
      </c>
      <c r="Y72" s="2">
        <f>100*gy!Y72/gy!Y$82</f>
        <v>40.963403476669718</v>
      </c>
      <c r="Z72" s="2">
        <f>100*gy!Z72/gy!Z$92</f>
        <v>25.621169354043655</v>
      </c>
    </row>
    <row r="73" spans="1:26" x14ac:dyDescent="0.2">
      <c r="A73" s="1">
        <v>1971</v>
      </c>
      <c r="B73" s="2">
        <f>100*gy!B73/gy!B$82</f>
        <v>28.84620151195935</v>
      </c>
      <c r="C73" s="2">
        <f>100*gy!C73/gy!C$82</f>
        <v>19.28008817441329</v>
      </c>
      <c r="D73" s="2">
        <f>100*gy!D73/gy!D$82</f>
        <v>47.232933710190913</v>
      </c>
      <c r="E73" s="2">
        <f>100*gy!E73/gy!E$82</f>
        <v>29.729971654483069</v>
      </c>
      <c r="F73" s="2">
        <f>100*gy!F73/gy!F$82</f>
        <v>33.490245344368908</v>
      </c>
      <c r="G73" s="2">
        <f>100*gy!G73/gy!G$82</f>
        <v>46.609762161266261</v>
      </c>
      <c r="H73" s="2">
        <f>100*gy!H73/gy!H$82</f>
        <v>15.765524625267666</v>
      </c>
      <c r="I73" s="2">
        <f>100*gy!I73/gy!I$82</f>
        <v>32.634512845370821</v>
      </c>
      <c r="J73" s="2">
        <f>100*gy!J73/gy!J$82</f>
        <v>19.3557582668187</v>
      </c>
      <c r="K73" s="2">
        <f>100*gy!K73/gy!K$82</f>
        <v>37.228727556596411</v>
      </c>
      <c r="L73" s="2">
        <f>100*gy!L73/gy!L$82</f>
        <v>44.285281952991021</v>
      </c>
      <c r="M73" s="2">
        <f>100*gy!M73/gy!M$82</f>
        <v>40.398520262317135</v>
      </c>
      <c r="N73" s="2">
        <f>100*gy!N73/gy!N$82</f>
        <v>73.955474229948152</v>
      </c>
      <c r="O73" s="2">
        <f>100*gy!O73/gy!O$82</f>
        <v>29.252409481635841</v>
      </c>
      <c r="P73" s="2">
        <f>100*gy!P73/gy!P$82</f>
        <v>31.552511415525117</v>
      </c>
      <c r="Q73" s="2">
        <f>100*gy!Q73/gy!Q$82</f>
        <v>44.84005060545816</v>
      </c>
      <c r="R73" s="2">
        <f>100*gy!R73/gy!R$82</f>
        <v>24.545647408245529</v>
      </c>
      <c r="S73" s="2">
        <f>100*gy!S73/gy!S$82</f>
        <v>24.40071556350626</v>
      </c>
      <c r="T73" s="2">
        <f>100*gy!T73/gy!T$82</f>
        <v>50.235859357938409</v>
      </c>
      <c r="U73" s="2">
        <f>100*gy!U73/gy!U$82</f>
        <v>41.785854771457792</v>
      </c>
      <c r="V73" s="2">
        <f>100*gy!V73/gy!V$82</f>
        <v>19.781162206121543</v>
      </c>
      <c r="W73" s="2">
        <f>100*gy!W73/gy!W$82</f>
        <v>7.4926666211883477</v>
      </c>
      <c r="X73" s="2">
        <f>100*gy!X73/gy!X$82</f>
        <v>32.525967460244509</v>
      </c>
      <c r="Y73" s="2">
        <f>100*gy!Y73/gy!Y$82</f>
        <v>43.129917657822503</v>
      </c>
      <c r="Z73" s="2">
        <f>100*gy!Z73/gy!Z$92</f>
        <v>27.193951630947147</v>
      </c>
    </row>
    <row r="74" spans="1:26" x14ac:dyDescent="0.2">
      <c r="A74" s="1">
        <v>1972</v>
      </c>
      <c r="B74" s="2">
        <f>100*gy!B74/gy!B$82</f>
        <v>32.051059610856363</v>
      </c>
      <c r="C74" s="2">
        <f>100*gy!C74/gy!C$82</f>
        <v>23.237183795263313</v>
      </c>
      <c r="D74" s="2">
        <f>100*gy!D74/gy!D$82</f>
        <v>47.134166202599481</v>
      </c>
      <c r="E74" s="2">
        <f>100*gy!E74/gy!E$82</f>
        <v>33.901238251529165</v>
      </c>
      <c r="F74" s="2">
        <f>100*gy!F74/gy!F$82</f>
        <v>37.36845994679279</v>
      </c>
      <c r="G74" s="2">
        <f>100*gy!G74/gy!G$82</f>
        <v>44.694621695533272</v>
      </c>
      <c r="H74" s="2">
        <f>100*gy!H74/gy!H$82</f>
        <v>25.915120152272188</v>
      </c>
      <c r="I74" s="2">
        <f>100*gy!I74/gy!I$82</f>
        <v>33.500969461948621</v>
      </c>
      <c r="J74" s="2">
        <f>100*gy!J74/gy!J$82</f>
        <v>25.933580387685293</v>
      </c>
      <c r="K74" s="2">
        <f>100*gy!K74/gy!K$82</f>
        <v>42.453551912568308</v>
      </c>
      <c r="L74" s="2">
        <f>100*gy!L74/gy!L$82</f>
        <v>35.186119237365084</v>
      </c>
      <c r="M74" s="2">
        <f>100*gy!M74/gy!M$82</f>
        <v>46.426769799899112</v>
      </c>
      <c r="N74" s="2">
        <f>100*gy!N74/gy!N$82</f>
        <v>70.580461522822006</v>
      </c>
      <c r="O74" s="2">
        <f>100*gy!O74/gy!O$82</f>
        <v>50.968134062689934</v>
      </c>
      <c r="P74" s="2">
        <f>100*gy!P74/gy!P$82</f>
        <v>64.486301369863014</v>
      </c>
      <c r="Q74" s="2">
        <f>100*gy!Q74/gy!Q$82</f>
        <v>47.867341406108807</v>
      </c>
      <c r="R74" s="2">
        <f>100*gy!R74/gy!R$82</f>
        <v>24.736581571317444</v>
      </c>
      <c r="S74" s="2">
        <f>100*gy!S74/gy!S$82</f>
        <v>24.042933810375672</v>
      </c>
      <c r="T74" s="2">
        <f>100*gy!T74/gy!T$82</f>
        <v>49.444565771274654</v>
      </c>
      <c r="U74" s="2">
        <f>100*gy!U74/gy!U$82</f>
        <v>38.039493352214613</v>
      </c>
      <c r="V74" s="2">
        <f>100*gy!V74/gy!V$82</f>
        <v>20.977376903740947</v>
      </c>
      <c r="W74" s="2">
        <f>100*gy!W74/gy!W$82</f>
        <v>8.1666552970871145</v>
      </c>
      <c r="X74" s="2">
        <f>100*gy!X74/gy!X$82</f>
        <v>35.424211784171334</v>
      </c>
      <c r="Y74" s="2">
        <f>100*gy!Y74/gy!Y$82</f>
        <v>47.461116193961573</v>
      </c>
      <c r="Z74" s="2">
        <f>100*gy!Z74/gy!Z$92</f>
        <v>29.216786066445682</v>
      </c>
    </row>
    <row r="75" spans="1:26" x14ac:dyDescent="0.2">
      <c r="A75" s="1">
        <v>1973</v>
      </c>
      <c r="B75" s="2">
        <f>100*gy!B75/gy!B$82</f>
        <v>39.743462634775071</v>
      </c>
      <c r="C75" s="2">
        <f>100*gy!C75/gy!C$82</f>
        <v>46.330546520067749</v>
      </c>
      <c r="D75" s="2">
        <f>100*gy!D75/gy!D$82</f>
        <v>47.430468725373785</v>
      </c>
      <c r="E75" s="2">
        <f>100*gy!E75/gy!E$82</f>
        <v>80.66537371326271</v>
      </c>
      <c r="F75" s="2">
        <f>100*gy!F75/gy!F$82</f>
        <v>77.150458173219036</v>
      </c>
      <c r="G75" s="2">
        <f>100*gy!G75/gy!G$82</f>
        <v>78.21496643739124</v>
      </c>
      <c r="H75" s="2">
        <f>100*gy!H75/gy!H$82</f>
        <v>33.589103021651198</v>
      </c>
      <c r="I75" s="2">
        <f>100*gy!I75/gy!I$82</f>
        <v>52.781143965099375</v>
      </c>
      <c r="J75" s="2">
        <f>100*gy!J75/gy!J$82</f>
        <v>41.946978335233752</v>
      </c>
      <c r="K75" s="2">
        <f>100*gy!K75/gy!K$82</f>
        <v>43.508196721311485</v>
      </c>
      <c r="L75" s="2">
        <f>100*gy!L75/gy!L$82</f>
        <v>48.683546857661661</v>
      </c>
      <c r="M75" s="2">
        <f>100*gy!M75/gy!M$82</f>
        <v>62.384395493526149</v>
      </c>
      <c r="N75" s="2">
        <f>100*gy!N75/gy!N$82</f>
        <v>68.283013113754194</v>
      </c>
      <c r="O75" s="2">
        <f>100*gy!O75/gy!O$82</f>
        <v>110.13284709559781</v>
      </c>
      <c r="P75" s="2">
        <f>100*gy!P75/gy!P$82</f>
        <v>74.805936073059371</v>
      </c>
      <c r="Q75" s="2">
        <f>100*gy!Q75/gy!Q$82</f>
        <v>50.713898427616122</v>
      </c>
      <c r="R75" s="2">
        <f>100*gy!R75/gy!R$82</f>
        <v>48.29927162152606</v>
      </c>
      <c r="S75" s="2">
        <f>100*gy!S75/gy!S$82</f>
        <v>41.731663685152057</v>
      </c>
      <c r="T75" s="2">
        <f>100*gy!T75/gy!T$82</f>
        <v>57.503093834170492</v>
      </c>
      <c r="U75" s="2">
        <f>100*gy!U75/gy!U$82</f>
        <v>36.022342852647306</v>
      </c>
      <c r="V75" s="2">
        <f>100*gy!V75/gy!V$82</f>
        <v>26.893390507171375</v>
      </c>
      <c r="W75" s="2">
        <f>100*gy!W75/gy!W$82</f>
        <v>12.407394774541237</v>
      </c>
      <c r="X75" s="2">
        <f>100*gy!X75/gy!X$82</f>
        <v>38.394153874436981</v>
      </c>
      <c r="Y75" s="2">
        <f>100*gy!Y75/gy!Y$82</f>
        <v>55.242451967063133</v>
      </c>
      <c r="Z75" s="2">
        <f>100*gy!Z75/gy!Z$92</f>
        <v>35.284689303396512</v>
      </c>
    </row>
    <row r="76" spans="1:26" x14ac:dyDescent="0.2">
      <c r="A76" s="1">
        <v>1974</v>
      </c>
      <c r="B76" s="2">
        <f>100*gy!B76/gy!B$82</f>
        <v>42.3075969760813</v>
      </c>
      <c r="C76" s="2">
        <f>100*gy!C76/gy!C$82</f>
        <v>70.57582193069706</v>
      </c>
      <c r="D76" s="2">
        <f>100*gy!D76/gy!D$82</f>
        <v>62.845554936799296</v>
      </c>
      <c r="E76" s="2">
        <f>100*gy!E76/gy!E$82</f>
        <v>124.91421751454573</v>
      </c>
      <c r="F76" s="2">
        <f>100*gy!F76/gy!F$82</f>
        <v>109.37777120898612</v>
      </c>
      <c r="G76" s="2">
        <f>100*gy!G76/gy!G$82</f>
        <v>105.35344327504765</v>
      </c>
      <c r="H76" s="2">
        <f>100*gy!H76/gy!H$82</f>
        <v>104.4967880085653</v>
      </c>
      <c r="I76" s="2">
        <f>100*gy!I76/gy!I$82</f>
        <v>38.614881240911295</v>
      </c>
      <c r="J76" s="2">
        <f>100*gy!J76/gy!J$82</f>
        <v>31.378278221208667</v>
      </c>
      <c r="K76" s="2">
        <f>100*gy!K76/gy!K$82</f>
        <v>48.574551131928182</v>
      </c>
      <c r="L76" s="2">
        <f>100*gy!L76/gy!L$82</f>
        <v>78.593765762130545</v>
      </c>
      <c r="M76" s="2">
        <f>100*gy!M76/gy!M$82</f>
        <v>66.352782915755839</v>
      </c>
      <c r="N76" s="2">
        <f>100*gy!N76/gy!N$82</f>
        <v>85.107248144759581</v>
      </c>
      <c r="O76" s="2">
        <f>100*gy!O76/gy!O$82</f>
        <v>77.528870365546581</v>
      </c>
      <c r="P76" s="2">
        <f>100*gy!P76/gy!P$82</f>
        <v>50.399543378995439</v>
      </c>
      <c r="Q76" s="2">
        <f>100*gy!Q76/gy!Q$82</f>
        <v>58.295680462678483</v>
      </c>
      <c r="R76" s="2">
        <f>100*gy!R76/gy!R$82</f>
        <v>53.404992574782547</v>
      </c>
      <c r="S76" s="2">
        <f>100*gy!S76/gy!S$82</f>
        <v>55.763864042933818</v>
      </c>
      <c r="T76" s="2">
        <f>100*gy!T76/gy!T$82</f>
        <v>74.870786925820767</v>
      </c>
      <c r="U76" s="2">
        <f>100*gy!U76/gy!U$82</f>
        <v>49.133821099834783</v>
      </c>
      <c r="V76" s="2">
        <f>100*gy!V76/gy!V$82</f>
        <v>46.840159692444189</v>
      </c>
      <c r="W76" s="2">
        <f>100*gy!W76/gy!W$82</f>
        <v>22.817722900607137</v>
      </c>
      <c r="X76" s="2">
        <f>100*gy!X76/gy!X$82</f>
        <v>53.101387995220144</v>
      </c>
      <c r="Y76" s="2">
        <f>100*gy!Y76/gy!Y$82</f>
        <v>96.129917657822503</v>
      </c>
      <c r="Z76" s="2">
        <f>100*gy!Z76/gy!Z$92</f>
        <v>42.701548877042896</v>
      </c>
    </row>
    <row r="77" spans="1:26" x14ac:dyDescent="0.2">
      <c r="A77" s="1">
        <v>1975</v>
      </c>
      <c r="B77" s="2">
        <f>100*gy!B77/gy!B$82</f>
        <v>41.666873218490522</v>
      </c>
      <c r="C77" s="2">
        <f>100*gy!C77/gy!C$82</f>
        <v>53.813274550391149</v>
      </c>
      <c r="D77" s="2">
        <f>100*gy!D77/gy!D$82</f>
        <v>62.055414876067793</v>
      </c>
      <c r="E77" s="2">
        <f>100*gy!E77/gy!E$82</f>
        <v>83.67894972400417</v>
      </c>
      <c r="F77" s="2">
        <f>100*gy!F77/gy!F$82</f>
        <v>95.019213715637022</v>
      </c>
      <c r="G77" s="2">
        <f>100*gy!G77/gy!G$82</f>
        <v>95.450401922598829</v>
      </c>
      <c r="H77" s="2">
        <f>100*gy!H77/gy!H$82</f>
        <v>71.502498215560308</v>
      </c>
      <c r="I77" s="2">
        <f>100*gy!I77/gy!I$82</f>
        <v>21.170625302956861</v>
      </c>
      <c r="J77" s="2">
        <f>100*gy!J77/gy!J$82</f>
        <v>18.97805017103763</v>
      </c>
      <c r="K77" s="2">
        <f>100*gy!K77/gy!K$82</f>
        <v>65.091334894613595</v>
      </c>
      <c r="L77" s="2">
        <f>100*gy!L77/gy!L$82</f>
        <v>76.243316856652882</v>
      </c>
      <c r="M77" s="2">
        <f>100*gy!M77/gy!M$82</f>
        <v>66.747940137884655</v>
      </c>
      <c r="N77" s="2">
        <f>100*gy!N77/gy!N$82</f>
        <v>84.517637491105006</v>
      </c>
      <c r="O77" s="2">
        <f>100*gy!O77/gy!O$82</f>
        <v>66.163063297733785</v>
      </c>
      <c r="P77" s="2">
        <f>100*gy!P77/gy!P$82</f>
        <v>50.993150684931507</v>
      </c>
      <c r="Q77" s="2">
        <f>100*gy!Q77/gy!Q$82</f>
        <v>69.193927345020782</v>
      </c>
      <c r="R77" s="2">
        <f>100*gy!R77/gy!R$82</f>
        <v>40.534615656601375</v>
      </c>
      <c r="S77" s="2">
        <f>100*gy!S77/gy!S$82</f>
        <v>44.279069767441861</v>
      </c>
      <c r="T77" s="2">
        <f>100*gy!T77/gy!T$82</f>
        <v>62.06449734294241</v>
      </c>
      <c r="U77" s="2">
        <f>100*gy!U77/gy!U$82</f>
        <v>57.347179608213366</v>
      </c>
      <c r="V77" s="2">
        <f>100*gy!V77/gy!V$82</f>
        <v>40.167824929764905</v>
      </c>
      <c r="W77" s="2">
        <f>100*gy!W77/gy!W$82</f>
        <v>21.421993314687221</v>
      </c>
      <c r="X77" s="2">
        <f>100*gy!X77/gy!X$82</f>
        <v>50.744553727364647</v>
      </c>
      <c r="Y77" s="2">
        <f>100*gy!Y77/gy!Y$82</f>
        <v>104.14455626715463</v>
      </c>
      <c r="Z77" s="2">
        <f>100*gy!Z77/gy!Z$92</f>
        <v>47.421095846842952</v>
      </c>
    </row>
    <row r="78" spans="1:26" x14ac:dyDescent="0.2">
      <c r="A78" s="1">
        <v>1976</v>
      </c>
      <c r="B78" s="2">
        <f>100*gy!B78/gy!B$82</f>
        <v>91.665633907547402</v>
      </c>
      <c r="C78" s="2">
        <f>100*gy!C78/gy!C$82</f>
        <v>78.632490120702172</v>
      </c>
      <c r="D78" s="2">
        <f>100*gy!D78/gy!D$82</f>
        <v>68.873525054374667</v>
      </c>
      <c r="E78" s="2">
        <f>100*gy!E78/gy!E$82</f>
        <v>58.65284201103983</v>
      </c>
      <c r="F78" s="2">
        <f>100*gy!F78/gy!F$82</f>
        <v>78.140703517587937</v>
      </c>
      <c r="G78" s="2">
        <f>100*gy!G78/gy!G$82</f>
        <v>89.70746664456783</v>
      </c>
      <c r="H78" s="2">
        <f>100*gy!H78/gy!H$82</f>
        <v>40.390792291220556</v>
      </c>
      <c r="I78" s="2">
        <f>100*gy!I78/gy!I$82</f>
        <v>30.410809500727098</v>
      </c>
      <c r="J78" s="2">
        <f>100*gy!J78/gy!J$82</f>
        <v>34.31442417331813</v>
      </c>
      <c r="K78" s="2">
        <f>100*gy!K78/gy!K$82</f>
        <v>67.888368462138956</v>
      </c>
      <c r="L78" s="2">
        <f>100*gy!L78/gy!L$82</f>
        <v>59.820437808937761</v>
      </c>
      <c r="M78" s="2">
        <f>100*gy!M78/gy!M$82</f>
        <v>89.683874222296964</v>
      </c>
      <c r="N78" s="2">
        <f>100*gy!N78/gy!N$82</f>
        <v>71.810511334756526</v>
      </c>
      <c r="O78" s="2">
        <f>100*gy!O78/gy!O$82</f>
        <v>80.220543544325778</v>
      </c>
      <c r="P78" s="2">
        <f>100*gy!P78/gy!P$82</f>
        <v>73.607305936073061</v>
      </c>
      <c r="Q78" s="2">
        <f>100*gy!Q78/gy!Q$82</f>
        <v>75.356949213808065</v>
      </c>
      <c r="R78" s="2">
        <f>100*gy!R78/gy!R$82</f>
        <v>53.666643094547773</v>
      </c>
      <c r="S78" s="2">
        <f>100*gy!S78/gy!S$82</f>
        <v>49.066189624329155</v>
      </c>
      <c r="T78" s="2">
        <f>100*gy!T78/gy!T$82</f>
        <v>67.222100895392018</v>
      </c>
      <c r="U78" s="2">
        <f>100*gy!U78/gy!U$82</f>
        <v>63.975296986861778</v>
      </c>
      <c r="V78" s="2">
        <f>100*gy!V78/gy!V$82</f>
        <v>44.895756321159254</v>
      </c>
      <c r="W78" s="2">
        <f>100*gy!W78/gy!W$82</f>
        <v>21.102053346067262</v>
      </c>
      <c r="X78" s="2">
        <f>100*gy!X78/gy!X$82</f>
        <v>54.445261513006713</v>
      </c>
      <c r="Y78" s="2">
        <f>100*gy!Y78/gy!Y$82</f>
        <v>99.789569990850879</v>
      </c>
      <c r="Z78" s="2">
        <f>100*gy!Z78/gy!Z$92</f>
        <v>47.196669837090226</v>
      </c>
    </row>
    <row r="79" spans="1:26" x14ac:dyDescent="0.2">
      <c r="A79" s="1">
        <v>1977</v>
      </c>
      <c r="B79" s="2">
        <f>100*gy!B79/gy!B$82</f>
        <v>154.49250216879415</v>
      </c>
      <c r="C79" s="2">
        <f>100*gy!C79/gy!C$82</f>
        <v>145.68940025269498</v>
      </c>
      <c r="D79" s="2">
        <f>100*gy!D79/gy!D$82</f>
        <v>120.45433053492062</v>
      </c>
      <c r="E79" s="2">
        <f>100*gy!E79/gy!E$82</f>
        <v>62.732358645382661</v>
      </c>
      <c r="F79" s="2">
        <f>100*gy!F79/gy!F$82</f>
        <v>60.690954773869343</v>
      </c>
      <c r="G79" s="2">
        <f>100*gy!G79/gy!G$82</f>
        <v>76.060329825142944</v>
      </c>
      <c r="H79" s="2">
        <f>100*gy!H79/gy!H$82</f>
        <v>28.321734475374729</v>
      </c>
      <c r="I79" s="2">
        <f>100*gy!I79/gy!I$82</f>
        <v>47.097673291323318</v>
      </c>
      <c r="J79" s="2">
        <f>100*gy!J79/gy!J$82</f>
        <v>57.190706955530217</v>
      </c>
      <c r="K79" s="2">
        <f>100*gy!K79/gy!K$82</f>
        <v>72.479313036690087</v>
      </c>
      <c r="L79" s="2">
        <f>100*gy!L79/gy!L$82</f>
        <v>89.14556642792293</v>
      </c>
      <c r="M79" s="2">
        <f>100*gy!M79/gy!M$82</f>
        <v>85.950899613250385</v>
      </c>
      <c r="N79" s="2">
        <f>100*gy!N79/gy!N$82</f>
        <v>91.033851784080511</v>
      </c>
      <c r="O79" s="2">
        <f>100*gy!O79/gy!O$82</f>
        <v>80.75019536337588</v>
      </c>
      <c r="P79" s="2">
        <f>100*gy!P79/gy!P$82</f>
        <v>80.559360730593596</v>
      </c>
      <c r="Q79" s="2">
        <f>100*gy!Q79/gy!Q$82</f>
        <v>80.101210916320269</v>
      </c>
      <c r="R79" s="2">
        <f>100*gy!R79/gy!R$82</f>
        <v>56.410437734247935</v>
      </c>
      <c r="S79" s="2">
        <f>100*gy!S79/gy!S$82</f>
        <v>66.483005366726303</v>
      </c>
      <c r="T79" s="2">
        <f>100*gy!T79/gy!T$82</f>
        <v>64.281866491956023</v>
      </c>
      <c r="U79" s="2">
        <f>100*gy!U79/gy!U$82</f>
        <v>73.917079694752573</v>
      </c>
      <c r="V79" s="2">
        <f>100*gy!V79/gy!V$82</f>
        <v>63.190891616146679</v>
      </c>
      <c r="W79" s="2">
        <f>100*gy!W79/gy!W$82</f>
        <v>22.405689337608294</v>
      </c>
      <c r="X79" s="2">
        <f>100*gy!X79/gy!X$82</f>
        <v>72.357753469988054</v>
      </c>
      <c r="Y79" s="2">
        <f>100*gy!Y79/gy!Y$82</f>
        <v>91.95791399817017</v>
      </c>
      <c r="Z79" s="2">
        <f>100*gy!Z79/gy!Z$92</f>
        <v>51.916216806890283</v>
      </c>
    </row>
    <row r="80" spans="1:26" x14ac:dyDescent="0.2">
      <c r="A80" s="1">
        <v>1978</v>
      </c>
      <c r="B80" s="2">
        <f>100*gy!B80/gy!B$82</f>
        <v>106.40971619779401</v>
      </c>
      <c r="C80" s="2">
        <f>100*gy!C80/gy!C$82</f>
        <v>130.93497137019813</v>
      </c>
      <c r="D80" s="2">
        <f>100*gy!D80/gy!D$82</f>
        <v>98.122366637596798</v>
      </c>
      <c r="E80" s="2">
        <f>100*gy!E80/gy!E$82</f>
        <v>84.693420856332978</v>
      </c>
      <c r="F80" s="2">
        <f>100*gy!F80/gy!F$82</f>
        <v>70.648832397280529</v>
      </c>
      <c r="G80" s="2">
        <f>100*gy!G80/gy!G$82</f>
        <v>80.37043175602885</v>
      </c>
      <c r="H80" s="2">
        <f>100*gy!H80/gy!H$82</f>
        <v>27.205864858434452</v>
      </c>
      <c r="I80" s="2">
        <f>100*gy!I80/gy!I$82</f>
        <v>50.393843916626274</v>
      </c>
      <c r="J80" s="2">
        <f>100*gy!J80/gy!J$82</f>
        <v>69.049315849486888</v>
      </c>
      <c r="K80" s="2">
        <f>100*gy!K80/gy!K$82</f>
        <v>75.803278688524586</v>
      </c>
      <c r="L80" s="2">
        <f>100*gy!L80/gy!L$82</f>
        <v>102.34036114193484</v>
      </c>
      <c r="M80" s="2">
        <f>100*gy!M80/gy!M$82</f>
        <v>77.862787960316126</v>
      </c>
      <c r="N80" s="2">
        <f>100*gy!N80/gy!N$82</f>
        <v>106.47555148927518</v>
      </c>
      <c r="O80" s="2">
        <f>100*gy!O80/gy!O$82</f>
        <v>83.70235304332725</v>
      </c>
      <c r="P80" s="2">
        <f>100*gy!P80/gy!P$82</f>
        <v>102.78538812785389</v>
      </c>
      <c r="Q80" s="2">
        <f>100*gy!Q80/gy!Q$82</f>
        <v>93.367070305440095</v>
      </c>
      <c r="R80" s="2">
        <f>100*gy!R80/gy!R$82</f>
        <v>68.170567852344249</v>
      </c>
      <c r="S80" s="2">
        <f>100*gy!S80/gy!S$82</f>
        <v>65.982110912343472</v>
      </c>
      <c r="T80" s="2">
        <f>100*gy!T80/gy!T$82</f>
        <v>63.988498216495593</v>
      </c>
      <c r="U80" s="2">
        <f>100*gy!U80/gy!U$82</f>
        <v>76.510896074266384</v>
      </c>
      <c r="V80" s="2">
        <f>100*gy!V80/gy!V$82</f>
        <v>74.419636256099366</v>
      </c>
      <c r="W80" s="2">
        <f>100*gy!W80/gy!W$82</f>
        <v>26.171635172931303</v>
      </c>
      <c r="X80" s="2">
        <f>100*gy!X80/gy!X$82</f>
        <v>79.310598400588276</v>
      </c>
      <c r="Y80" s="2">
        <f>100*gy!Y80/gy!Y$82</f>
        <v>82.80969807868253</v>
      </c>
      <c r="Z80" s="2">
        <f>100*gy!Z80/gy!Z$92</f>
        <v>59.332476310991879</v>
      </c>
    </row>
    <row r="81" spans="1:26" x14ac:dyDescent="0.2">
      <c r="A81" s="1">
        <v>1979</v>
      </c>
      <c r="B81" s="2">
        <f>100*gy!B81/gy!B$82</f>
        <v>110.89726112281573</v>
      </c>
      <c r="C81" s="2">
        <f>100*gy!C81/gy!C$82</f>
        <v>126.61899513427782</v>
      </c>
      <c r="D81" s="2">
        <f>100*gy!D81/gy!D$82</f>
        <v>96.639803305559354</v>
      </c>
      <c r="E81" s="2">
        <f>100*gy!E81/gy!E$82</f>
        <v>76.353871400865287</v>
      </c>
      <c r="F81" s="2">
        <f>100*gy!F81/gy!F$82</f>
        <v>90.356192728347622</v>
      </c>
      <c r="G81" s="2">
        <f>100*gy!G81/gy!G$82</f>
        <v>92.185298748653352</v>
      </c>
      <c r="H81" s="2">
        <f>100*gy!H81/gy!H$82</f>
        <v>33.693195336664289</v>
      </c>
      <c r="I81" s="2">
        <f>100*gy!I81/gy!I$82</f>
        <v>84.282598158022296</v>
      </c>
      <c r="J81" s="2">
        <f>100*gy!J81/gy!J$82</f>
        <v>87.549885974914488</v>
      </c>
      <c r="K81" s="2">
        <f>100*gy!K81/gy!K$82</f>
        <v>85.90944574551132</v>
      </c>
      <c r="L81" s="2">
        <f>100*gy!L81/gy!L$82</f>
        <v>111.1368909512761</v>
      </c>
      <c r="M81" s="2">
        <f>100*gy!M81/gy!M$82</f>
        <v>88.414326551202294</v>
      </c>
      <c r="N81" s="2">
        <f>100*gy!N81/gy!N$82</f>
        <v>107.46162447900782</v>
      </c>
      <c r="O81" s="2">
        <f>100*gy!O81/gy!O$82</f>
        <v>96.031952765477115</v>
      </c>
      <c r="P81" s="2">
        <f>100*gy!P81/gy!P$82</f>
        <v>159.13242009132421</v>
      </c>
      <c r="Q81" s="2">
        <f>100*gy!Q81/gy!Q$82</f>
        <v>97.632387493222481</v>
      </c>
      <c r="R81" s="2">
        <f>100*gy!R81/gy!R$82</f>
        <v>87.568064493317308</v>
      </c>
      <c r="S81" s="2">
        <f>100*gy!S81/gy!S$82</f>
        <v>82.203935599284435</v>
      </c>
      <c r="T81" s="2">
        <f>100*gy!T81/gy!T$82</f>
        <v>90.114289874062749</v>
      </c>
      <c r="U81" s="2">
        <f>100*gy!U81/gy!U$82</f>
        <v>85.587286602155615</v>
      </c>
      <c r="V81" s="2">
        <f>100*gy!V81/gy!V$82</f>
        <v>84.18601212479669</v>
      </c>
      <c r="W81" s="2">
        <f>100*gy!W81/gy!W$82</f>
        <v>53.748550378607007</v>
      </c>
      <c r="X81" s="2">
        <f>100*gy!X81/gy!X$82</f>
        <v>124.09228789410791</v>
      </c>
      <c r="Y81" s="2">
        <f>100*gy!Y81/gy!Y$82</f>
        <v>99.707227813357733</v>
      </c>
      <c r="Z81" s="2">
        <f>100*gy!Z81/gy!Z$92</f>
        <v>68.773970528771173</v>
      </c>
    </row>
    <row r="82" spans="1:26" x14ac:dyDescent="0.2">
      <c r="A82" s="1">
        <v>1980</v>
      </c>
      <c r="B82" s="2">
        <f>100*gy!B82/gy!B$82</f>
        <v>100</v>
      </c>
      <c r="C82" s="2">
        <f>100*gy!C82/gy!C$82</f>
        <v>100</v>
      </c>
      <c r="D82" s="2">
        <f>100*gy!D82/gy!D$82</f>
        <v>99.999999999999986</v>
      </c>
      <c r="E82" s="2">
        <f>100*gy!E82/gy!E$82</f>
        <v>100</v>
      </c>
      <c r="F82" s="2">
        <f>100*gy!F82/gy!F$82</f>
        <v>100</v>
      </c>
      <c r="G82" s="2">
        <f>100*gy!G82/gy!G$82</f>
        <v>100</v>
      </c>
      <c r="H82" s="2">
        <f>100*gy!H82/gy!H$82</f>
        <v>100</v>
      </c>
      <c r="I82" s="2">
        <f>100*gy!I82/gy!I$82</f>
        <v>100</v>
      </c>
      <c r="J82" s="2">
        <f>100*gy!J82/gy!J$82</f>
        <v>100</v>
      </c>
      <c r="K82" s="2">
        <f>100*gy!K82/gy!K$82</f>
        <v>100</v>
      </c>
      <c r="L82" s="2">
        <f>100*gy!L82/gy!L$82</f>
        <v>100</v>
      </c>
      <c r="M82" s="2">
        <f>100*gy!M82/gy!M$82</f>
        <v>100</v>
      </c>
      <c r="N82" s="2">
        <f>100*gy!N82/gy!N$82</f>
        <v>100</v>
      </c>
      <c r="O82" s="2">
        <f>100*gy!O82/gy!O$82</f>
        <v>100</v>
      </c>
      <c r="P82" s="2">
        <f>100*gy!P82/gy!P$82</f>
        <v>100</v>
      </c>
      <c r="Q82" s="2">
        <f>100*gy!Q82/gy!Q$82</f>
        <v>100</v>
      </c>
      <c r="R82" s="2">
        <f>100*gy!R82/gy!R$82</f>
        <v>100</v>
      </c>
      <c r="S82" s="2">
        <f>100*gy!S82/gy!S$82</f>
        <v>100</v>
      </c>
      <c r="T82" s="2">
        <f>100*gy!T82/gy!T$82</f>
        <v>100</v>
      </c>
      <c r="U82" s="2">
        <f>100*gy!U82/gy!U$82</f>
        <v>100</v>
      </c>
      <c r="V82" s="2">
        <f>100*gy!V82/gy!V$82</f>
        <v>100</v>
      </c>
      <c r="W82" s="2">
        <f>100*gy!W82/gy!W$82</f>
        <v>100</v>
      </c>
      <c r="X82" s="2">
        <f>100*gy!X82/gy!X$82</f>
        <v>100</v>
      </c>
      <c r="Y82" s="2">
        <f>100*gy!Y82/gy!Y$82</f>
        <v>100</v>
      </c>
      <c r="Z82" s="2">
        <f>100*gy!Z82/gy!Z$92</f>
        <v>75.290725785227465</v>
      </c>
    </row>
    <row r="83" spans="1:26" x14ac:dyDescent="0.2">
      <c r="A83" s="1">
        <v>1981</v>
      </c>
      <c r="B83" s="2">
        <f>100*gy!B83/gy!B$82</f>
        <v>82.051059610856356</v>
      </c>
      <c r="C83" s="2">
        <f>100*gy!C83/gy!C$82</f>
        <v>79.855641280679592</v>
      </c>
      <c r="D83" s="2">
        <f>100*gy!D83/gy!D$82</f>
        <v>90.414298172801111</v>
      </c>
      <c r="E83" s="2">
        <f>100*gy!E83/gy!E$82</f>
        <v>111.31582873340294</v>
      </c>
      <c r="F83" s="2">
        <f>100*gy!F83/gy!F$82</f>
        <v>102.93378657995862</v>
      </c>
      <c r="G83" s="2">
        <f>100*gy!G83/gy!G$82</f>
        <v>104.39214386342918</v>
      </c>
      <c r="H83" s="2">
        <f>100*gy!H83/gy!H$82</f>
        <v>59.154175588865094</v>
      </c>
      <c r="I83" s="2">
        <f>100*gy!I83/gy!I$82</f>
        <v>85.821619001454181</v>
      </c>
      <c r="J83" s="2">
        <f>100*gy!J83/gy!J$82</f>
        <v>94.904503990877984</v>
      </c>
      <c r="K83" s="2">
        <f>100*gy!K83/gy!K$82</f>
        <v>105.88602654176424</v>
      </c>
      <c r="L83" s="2">
        <f>100*gy!L83/gy!L$82</f>
        <v>96.479370523554934</v>
      </c>
      <c r="M83" s="2">
        <f>100*gy!M83/gy!M$82</f>
        <v>91.592399529174372</v>
      </c>
      <c r="N83" s="2">
        <f>100*gy!N83/gy!N$82</f>
        <v>89.986784588797391</v>
      </c>
      <c r="O83" s="2">
        <f>100*gy!O83/gy!O$82</f>
        <v>92.949552834939652</v>
      </c>
      <c r="P83" s="2">
        <f>100*gy!P83/gy!P$82</f>
        <v>95.433789954337911</v>
      </c>
      <c r="Q83" s="2">
        <f>100*gy!Q83/gy!Q$82</f>
        <v>113.74480390384963</v>
      </c>
      <c r="R83" s="2">
        <f>100*gy!R83/gy!R$82</f>
        <v>77.017184074676479</v>
      </c>
      <c r="S83" s="2">
        <f>100*gy!S83/gy!S$82</f>
        <v>78.912343470483009</v>
      </c>
      <c r="T83" s="2">
        <f>100*gy!T83/gy!T$82</f>
        <v>81.808255077527846</v>
      </c>
      <c r="U83" s="2">
        <f>100*gy!U83/gy!U$82</f>
        <v>109.50357957674456</v>
      </c>
      <c r="V83" s="2">
        <f>100*gy!V83/gy!V$82</f>
        <v>85.398491793582735</v>
      </c>
      <c r="W83" s="2">
        <f>100*gy!W83/gy!W$82</f>
        <v>50.798144484616955</v>
      </c>
      <c r="X83" s="2">
        <f>100*gy!X83/gy!X$82</f>
        <v>86.121886202775968</v>
      </c>
      <c r="Y83" s="2">
        <f>100*gy!Y83/gy!Y$82</f>
        <v>119.14913083257089</v>
      </c>
      <c r="Z83" s="2">
        <f>100*gy!Z83/gy!Z$92</f>
        <v>71.468282784893532</v>
      </c>
    </row>
    <row r="84" spans="1:26" x14ac:dyDescent="0.2">
      <c r="A84" s="1">
        <v>1982</v>
      </c>
      <c r="B84" s="2">
        <f>100*gy!B84/gy!B$82</f>
        <v>89.749659189490643</v>
      </c>
      <c r="C84" s="2">
        <f>100*gy!C84/gy!C$82</f>
        <v>66.673835318153706</v>
      </c>
      <c r="D84" s="2">
        <f>100*gy!D84/gy!D$82</f>
        <v>86.62856062118459</v>
      </c>
      <c r="E84" s="2">
        <f>100*gy!E84/gy!E$82</f>
        <v>67.530956288229149</v>
      </c>
      <c r="F84" s="2">
        <f>100*gy!F84/gy!F$82</f>
        <v>87.230268992018921</v>
      </c>
      <c r="G84" s="2">
        <f>100*gy!G84/gy!G$82</f>
        <v>87.246208668268835</v>
      </c>
      <c r="H84" s="2">
        <f>100*gy!H84/gy!H$82</f>
        <v>29.459017368546274</v>
      </c>
      <c r="I84" s="2">
        <f>100*gy!I84/gy!I$82</f>
        <v>68.134997576345128</v>
      </c>
      <c r="J84" s="2">
        <f>100*gy!J84/gy!J$82</f>
        <v>82.375997719498287</v>
      </c>
      <c r="K84" s="2">
        <f>100*gy!K84/gy!K$82</f>
        <v>98.758782201405154</v>
      </c>
      <c r="L84" s="2">
        <f>100*gy!L84/gy!L$82</f>
        <v>74.195500857459905</v>
      </c>
      <c r="M84" s="2">
        <f>100*gy!M84/gy!M$82</f>
        <v>79.426601647889697</v>
      </c>
      <c r="N84" s="2">
        <f>100*gy!N84/gy!N$82</f>
        <v>83.541730202297444</v>
      </c>
      <c r="O84" s="2">
        <f>100*gy!O84/gy!O$82</f>
        <v>85.35208821741773</v>
      </c>
      <c r="P84" s="2">
        <f>100*gy!P84/gy!P$82</f>
        <v>92.260273972602732</v>
      </c>
      <c r="Q84" s="2">
        <f>100*gy!Q84/gy!Q$82</f>
        <v>124.17314296041931</v>
      </c>
      <c r="R84" s="2">
        <f>100*gy!R84/gy!R$82</f>
        <v>61.657591400891029</v>
      </c>
      <c r="S84" s="2">
        <f>100*gy!S84/gy!S$82</f>
        <v>66.540250447227194</v>
      </c>
      <c r="T84" s="2">
        <f>100*gy!T84/gy!T$82</f>
        <v>71.188032321467574</v>
      </c>
      <c r="U84" s="2">
        <f>100*gy!U84/gy!U$82</f>
        <v>109.50357957674456</v>
      </c>
      <c r="V84" s="2">
        <f>100*gy!V84/gy!V$82</f>
        <v>77.280792547685948</v>
      </c>
      <c r="W84" s="2">
        <f>100*gy!W84/gy!W$82</f>
        <v>38.529231189030632</v>
      </c>
      <c r="X84" s="2">
        <f>100*gy!X84/gy!X$82</f>
        <v>56.275392958911659</v>
      </c>
      <c r="Y84" s="2">
        <f>100*gy!Y84/gy!Y$82</f>
        <v>102.90027447392498</v>
      </c>
      <c r="Z84" s="2">
        <f>100*gy!Z84/gy!Z$92</f>
        <v>69.446048418939782</v>
      </c>
    </row>
    <row r="85" spans="1:26" x14ac:dyDescent="0.2">
      <c r="A85" s="1">
        <v>1983</v>
      </c>
      <c r="B85" s="2">
        <f>100*gy!B85/gy!B$82</f>
        <v>84.332631057132232</v>
      </c>
      <c r="C85" s="2">
        <f>100*gy!C85/gy!C$82</f>
        <v>81.418855345573803</v>
      </c>
      <c r="D85" s="2">
        <f>100*gy!D85/gy!D$82</f>
        <v>104.37729187899929</v>
      </c>
      <c r="E85" s="2">
        <f>100*gy!E85/gy!E$82</f>
        <v>63.849022825600478</v>
      </c>
      <c r="F85" s="2">
        <f>100*gy!F85/gy!F$82</f>
        <v>88.841265149275799</v>
      </c>
      <c r="G85" s="2">
        <f>100*gy!G85/gy!G$82</f>
        <v>108.5356758100605</v>
      </c>
      <c r="H85" s="2">
        <f>100*gy!H85/gy!H$82</f>
        <v>29.602069950035691</v>
      </c>
      <c r="I85" s="2">
        <f>100*gy!I85/gy!I$82</f>
        <v>65.971885603490065</v>
      </c>
      <c r="J85" s="2">
        <f>100*gy!J85/gy!J$82</f>
        <v>66.889965792474342</v>
      </c>
      <c r="K85" s="2">
        <f>100*gy!K85/gy!K$82</f>
        <v>113.13817330210773</v>
      </c>
      <c r="L85" s="2">
        <f>100*gy!L85/gy!L$82</f>
        <v>87.975385856955512</v>
      </c>
      <c r="M85" s="2">
        <f>100*gy!M85/gy!M$82</f>
        <v>91.247687909870521</v>
      </c>
      <c r="N85" s="2">
        <f>100*gy!N85/gy!N$82</f>
        <v>87.567347768628636</v>
      </c>
      <c r="O85" s="2">
        <f>100*gy!O85/gy!O$82</f>
        <v>79.065728922462441</v>
      </c>
      <c r="P85" s="2">
        <f>100*gy!P85/gy!P$82</f>
        <v>108.92694063926942</v>
      </c>
      <c r="Q85" s="2">
        <f>100*gy!Q85/gy!Q$82</f>
        <v>127.96855232242908</v>
      </c>
      <c r="R85" s="2">
        <f>100*gy!R85/gy!R$82</f>
        <v>76.168587794356839</v>
      </c>
      <c r="S85" s="2">
        <f>100*gy!S85/gy!S$82</f>
        <v>68.293381037567087</v>
      </c>
      <c r="T85" s="2">
        <f>100*gy!T85/gy!T$82</f>
        <v>76.028244886074106</v>
      </c>
      <c r="U85" s="2">
        <f>100*gy!U85/gy!U$82</f>
        <v>111.95814648729447</v>
      </c>
      <c r="V85" s="2">
        <f>100*gy!V85/gy!V$82</f>
        <v>76.201389915717883</v>
      </c>
      <c r="W85" s="2">
        <f>100*gy!W85/gy!W$82</f>
        <v>55.440343816085679</v>
      </c>
      <c r="X85" s="2">
        <f>100*gy!X85/gy!X$82</f>
        <v>47.85182461623311</v>
      </c>
      <c r="Y85" s="2">
        <f>100*gy!Y85/gy!Y$82</f>
        <v>110.70448307410797</v>
      </c>
      <c r="Z85" s="2">
        <f>100*gy!Z85/gy!Z$92</f>
        <v>66.301684004222381</v>
      </c>
    </row>
    <row r="86" spans="1:26" x14ac:dyDescent="0.2">
      <c r="A86" s="1">
        <v>1984</v>
      </c>
      <c r="B86" s="2">
        <f>100*gy!B86/gy!B$82</f>
        <v>92.39063080927005</v>
      </c>
      <c r="C86" s="2">
        <f>100*gy!C86/gy!C$82</f>
        <v>94.2364042044141</v>
      </c>
      <c r="D86" s="2">
        <f>100*gy!D86/gy!D$82</f>
        <v>155.00194382860687</v>
      </c>
      <c r="E86" s="2">
        <f>100*gy!E86/gy!E$82</f>
        <v>58.130687751752951</v>
      </c>
      <c r="F86" s="2">
        <f>100*gy!F86/gy!F$82</f>
        <v>86.690806976056763</v>
      </c>
      <c r="G86" s="2">
        <f>100*gy!G86/gy!G$82</f>
        <v>108.45280517112786</v>
      </c>
      <c r="H86" s="2">
        <f>100*gy!H86/gy!H$82</f>
        <v>18.233999524149418</v>
      </c>
      <c r="I86" s="2">
        <f>100*gy!I86/gy!I$82</f>
        <v>61.457828405235098</v>
      </c>
      <c r="J86" s="2">
        <f>100*gy!J86/gy!J$82</f>
        <v>66.54076396807298</v>
      </c>
      <c r="K86" s="2">
        <f>100*gy!K86/gy!K$82</f>
        <v>97.580015612802498</v>
      </c>
      <c r="L86" s="2">
        <f>100*gy!L86/gy!L$82</f>
        <v>128.01371935841826</v>
      </c>
      <c r="M86" s="2">
        <f>100*gy!M86/gy!M$82</f>
        <v>87.901462922481926</v>
      </c>
      <c r="N86" s="2">
        <f>100*gy!N86/gy!N$82</f>
        <v>159.97763545796482</v>
      </c>
      <c r="O86" s="2">
        <f>100*gy!O86/gy!O$82</f>
        <v>81.045411131371011</v>
      </c>
      <c r="P86" s="2">
        <f>100*gy!P86/gy!P$82</f>
        <v>140.19406392694066</v>
      </c>
      <c r="Q86" s="2">
        <f>100*gy!Q86/gy!Q$82</f>
        <v>133.65262967648653</v>
      </c>
      <c r="R86" s="2">
        <f>100*gy!R86/gy!R$82</f>
        <v>67.569478820451167</v>
      </c>
      <c r="S86" s="2">
        <f>100*gy!S86/gy!S$82</f>
        <v>68.966010733452592</v>
      </c>
      <c r="T86" s="2">
        <f>100*gy!T86/gy!T$82</f>
        <v>65.210744704083865</v>
      </c>
      <c r="U86" s="2">
        <f>100*gy!U86/gy!U$82</f>
        <v>116.76500668712137</v>
      </c>
      <c r="V86" s="2">
        <f>100*gy!V86/gy!V$82</f>
        <v>73.732071565873142</v>
      </c>
      <c r="W86" s="2">
        <f>100*gy!W86/gy!W$82</f>
        <v>39.446756258953542</v>
      </c>
      <c r="X86" s="2">
        <f>100*gy!X86/gy!X$82</f>
        <v>56.393050831877929</v>
      </c>
      <c r="Y86" s="2">
        <f>100*gy!Y86/gy!Y$82</f>
        <v>130.00914913083258</v>
      </c>
      <c r="Z86" s="2">
        <f>100*gy!Z86/gy!Z$92</f>
        <v>65.173553260010792</v>
      </c>
    </row>
    <row r="87" spans="1:26" x14ac:dyDescent="0.2">
      <c r="A87" s="1">
        <v>1985</v>
      </c>
      <c r="B87" s="2">
        <f>100*gy!B87/gy!B$82</f>
        <v>93.605155533523359</v>
      </c>
      <c r="C87" s="2">
        <f>100*gy!C87/gy!C$82</f>
        <v>88.255060619909145</v>
      </c>
      <c r="D87" s="2">
        <f>100*gy!D87/gy!D$82</f>
        <v>88.701627562438929</v>
      </c>
      <c r="E87" s="2">
        <f>100*gy!E87/gy!E$82</f>
        <v>49.783678949723999</v>
      </c>
      <c r="F87" s="2">
        <f>100*gy!F87/gy!F$82</f>
        <v>90.836535619272837</v>
      </c>
      <c r="G87" s="2">
        <f>100*gy!G87/gy!G$82</f>
        <v>89.541725366702579</v>
      </c>
      <c r="H87" s="2">
        <f>100*gy!H87/gy!H$82</f>
        <v>14.302284082798002</v>
      </c>
      <c r="I87" s="2">
        <f>100*gy!I87/gy!I$82</f>
        <v>58.240426563257394</v>
      </c>
      <c r="J87" s="2">
        <f>100*gy!J87/gy!J$82</f>
        <v>63.911060433295326</v>
      </c>
      <c r="K87" s="2">
        <f>100*gy!K87/gy!K$82</f>
        <v>102.59172521467602</v>
      </c>
      <c r="L87" s="2">
        <f>100*gy!L87/gy!L$82</f>
        <v>87.975385856955512</v>
      </c>
      <c r="M87" s="2">
        <f>100*gy!M87/gy!M$82</f>
        <v>64.906675634773833</v>
      </c>
      <c r="N87" s="2">
        <f>100*gy!N87/gy!N$82</f>
        <v>175.92762020941342</v>
      </c>
      <c r="O87" s="2">
        <f>100*gy!O87/gy!O$82</f>
        <v>71.867673873404527</v>
      </c>
      <c r="P87" s="2">
        <f>100*gy!P87/gy!P$82</f>
        <v>112.93378995433791</v>
      </c>
      <c r="Q87" s="2">
        <f>100*gy!Q87/gy!Q$82</f>
        <v>120.38677028736672</v>
      </c>
      <c r="R87" s="2">
        <f>100*gy!R87/gy!R$82</f>
        <v>56.50944063361856</v>
      </c>
      <c r="S87" s="2">
        <f>100*gy!S87/gy!S$82</f>
        <v>62.003577817531308</v>
      </c>
      <c r="T87" s="2">
        <f>100*gy!T87/gy!T$82</f>
        <v>64.046007134017614</v>
      </c>
      <c r="U87" s="2">
        <f>100*gy!U87/gy!U$82</f>
        <v>116.76500668712137</v>
      </c>
      <c r="V87" s="2">
        <f>100*gy!V87/gy!V$82</f>
        <v>69.983735028833365</v>
      </c>
      <c r="W87" s="2">
        <f>100*gy!W87/gy!W$82</f>
        <v>29.763285353707619</v>
      </c>
      <c r="X87" s="2">
        <f>100*gy!X87/gy!X$82</f>
        <v>42.090265649416303</v>
      </c>
      <c r="Y87" s="2">
        <f>100*gy!Y87/gy!Y$82</f>
        <v>107.97804208600184</v>
      </c>
      <c r="Z87" s="2">
        <f>100*gy!Z87/gy!Z$92</f>
        <v>65.76162141390833</v>
      </c>
    </row>
    <row r="88" spans="1:26" x14ac:dyDescent="0.2">
      <c r="A88" s="1">
        <v>1986</v>
      </c>
      <c r="B88" s="2">
        <f>100*gy!B88/gy!B$82</f>
        <v>124.5755360019829</v>
      </c>
      <c r="C88" s="2">
        <f>100*gy!C88/gy!C$82</f>
        <v>81.964568940025273</v>
      </c>
      <c r="D88" s="2">
        <f>100*gy!D88/gy!D$82</f>
        <v>86.463597869143555</v>
      </c>
      <c r="E88" s="2">
        <f>100*gy!E88/gy!E$82</f>
        <v>48.88855736237506</v>
      </c>
      <c r="F88" s="2">
        <f>100*gy!F88/gy!F$82</f>
        <v>83.860478864912807</v>
      </c>
      <c r="G88" s="2">
        <f>100*gy!G88/gy!G$82</f>
        <v>71.028424629153889</v>
      </c>
      <c r="H88" s="2">
        <f>100*gy!H88/gy!H$82</f>
        <v>21.719605044016177</v>
      </c>
      <c r="I88" s="2">
        <f>100*gy!I88/gy!I$82</f>
        <v>56.780174503150754</v>
      </c>
      <c r="J88" s="2">
        <f>100*gy!J88/gy!J$82</f>
        <v>74.472633979475489</v>
      </c>
      <c r="K88" s="2">
        <f>100*gy!K88/gy!K$82</f>
        <v>106.28415300546449</v>
      </c>
      <c r="L88" s="2">
        <f>100*gy!L88/gy!L$82</f>
        <v>43.901946938363764</v>
      </c>
      <c r="M88" s="2">
        <f>100*gy!M88/gy!M$82</f>
        <v>51.706742895577605</v>
      </c>
      <c r="N88" s="2">
        <f>100*gy!N88/gy!N$82</f>
        <v>80.390362915523028</v>
      </c>
      <c r="O88" s="2">
        <f>100*gy!O88/gy!O$82</f>
        <v>68.637666058869499</v>
      </c>
      <c r="P88" s="2">
        <f>100*gy!P88/gy!P$82</f>
        <v>112.93378995433791</v>
      </c>
      <c r="Q88" s="2">
        <f>100*gy!Q88/gy!Q$82</f>
        <v>120.38677028736672</v>
      </c>
      <c r="R88" s="2">
        <f>100*gy!R88/gy!R$82</f>
        <v>57.739905240082038</v>
      </c>
      <c r="S88" s="2">
        <f>100*gy!S88/gy!S$82</f>
        <v>59.978533094812164</v>
      </c>
      <c r="T88" s="2">
        <f>100*gy!T88/gy!T$82</f>
        <v>63.092378248525876</v>
      </c>
      <c r="U88" s="2">
        <f>100*gy!U88/gy!U$82</f>
        <v>132.7354260089686</v>
      </c>
      <c r="V88" s="2">
        <f>100*gy!V88/gy!V$82</f>
        <v>43.294395978116221</v>
      </c>
      <c r="W88" s="2">
        <f>100*gy!W88/gy!W$82</f>
        <v>26.553653045910359</v>
      </c>
      <c r="X88" s="2">
        <f>100*gy!X88/gy!X$82</f>
        <v>44.719183748506296</v>
      </c>
      <c r="Y88" s="2">
        <f>100*gy!Y88/gy!Y$82</f>
        <v>102.1408966148216</v>
      </c>
      <c r="Z88" s="2">
        <f>100*gy!Z88/gy!Z$92</f>
        <v>78.189061686579578</v>
      </c>
    </row>
    <row r="89" spans="1:26" x14ac:dyDescent="0.2">
      <c r="A89" s="1">
        <v>1987</v>
      </c>
      <c r="B89"/>
      <c r="C89"/>
      <c r="D89"/>
      <c r="E89"/>
      <c r="F89"/>
      <c r="G89"/>
      <c r="H89"/>
      <c r="I89"/>
      <c r="K89"/>
      <c r="L89"/>
      <c r="M89"/>
      <c r="N89"/>
      <c r="Q89"/>
      <c r="R89"/>
      <c r="S89"/>
      <c r="T89"/>
      <c r="U89"/>
      <c r="V89"/>
      <c r="W89"/>
      <c r="X89"/>
      <c r="Y89"/>
      <c r="Z89" s="2">
        <f>100*gy!Z89/gy!Z$92</f>
        <v>85.74993795097636</v>
      </c>
    </row>
    <row r="90" spans="1:26" x14ac:dyDescent="0.2">
      <c r="A90" s="1">
        <v>1988</v>
      </c>
      <c r="B90"/>
      <c r="C90"/>
      <c r="D90"/>
      <c r="E90"/>
      <c r="F90"/>
      <c r="G90"/>
      <c r="H90"/>
      <c r="I90"/>
      <c r="K90"/>
      <c r="L90"/>
      <c r="M90"/>
      <c r="N90"/>
      <c r="Q90"/>
      <c r="R90"/>
      <c r="S90"/>
      <c r="T90"/>
      <c r="U90"/>
      <c r="V90"/>
      <c r="W90"/>
      <c r="X90"/>
      <c r="Y90"/>
      <c r="Z90" s="2">
        <f>100*gy!Z90/gy!Z$92</f>
        <v>91.990661216827704</v>
      </c>
    </row>
    <row r="91" spans="1:26" x14ac:dyDescent="0.2">
      <c r="A91" s="1">
        <v>1989</v>
      </c>
      <c r="B91"/>
      <c r="C91"/>
      <c r="D91"/>
      <c r="E91"/>
      <c r="F91"/>
      <c r="G91"/>
      <c r="H91"/>
      <c r="I91"/>
      <c r="K91"/>
      <c r="L91"/>
      <c r="M91"/>
      <c r="N91"/>
      <c r="Q91"/>
      <c r="R91"/>
      <c r="S91"/>
      <c r="T91"/>
      <c r="U91"/>
      <c r="V91"/>
      <c r="W91"/>
      <c r="X91"/>
      <c r="Y91"/>
      <c r="Z91" s="2">
        <f>100*gy!Z91/gy!Z$92</f>
        <v>91.765855355784325</v>
      </c>
    </row>
    <row r="92" spans="1:26" x14ac:dyDescent="0.2">
      <c r="A92" s="1">
        <v>1990</v>
      </c>
      <c r="B92"/>
      <c r="C92"/>
      <c r="D92"/>
      <c r="E92"/>
      <c r="F92"/>
      <c r="G92"/>
      <c r="H92"/>
      <c r="I92"/>
      <c r="K92"/>
      <c r="L92"/>
      <c r="M92"/>
      <c r="N92"/>
      <c r="Q92"/>
      <c r="R92"/>
      <c r="S92"/>
      <c r="T92"/>
      <c r="U92"/>
      <c r="V92"/>
      <c r="W92"/>
      <c r="X92"/>
      <c r="Y92"/>
      <c r="Z92" s="2">
        <f>100*gy!Z92/gy!Z$92</f>
        <v>100.00000000000001</v>
      </c>
    </row>
    <row r="93" spans="1:26" x14ac:dyDescent="0.2">
      <c r="A93" s="1">
        <v>1991</v>
      </c>
      <c r="B93"/>
      <c r="C93"/>
      <c r="D93"/>
      <c r="E93"/>
      <c r="F93"/>
      <c r="G93"/>
      <c r="H93"/>
      <c r="I93"/>
      <c r="K93"/>
      <c r="L93"/>
      <c r="M93"/>
      <c r="N93"/>
      <c r="Q93"/>
      <c r="R93"/>
      <c r="S93"/>
      <c r="T93"/>
      <c r="U93"/>
      <c r="V93"/>
      <c r="W93"/>
      <c r="X93"/>
      <c r="Y93"/>
      <c r="Z93" s="2">
        <f>100*gy!Z93/gy!Z$92</f>
        <v>99.346470127221664</v>
      </c>
    </row>
    <row r="94" spans="1:26" x14ac:dyDescent="0.2">
      <c r="A94" s="1">
        <v>1992</v>
      </c>
      <c r="B94"/>
      <c r="C94"/>
      <c r="D94"/>
      <c r="E94"/>
      <c r="F94"/>
      <c r="G94"/>
      <c r="H94"/>
      <c r="I94"/>
      <c r="K94"/>
      <c r="L94"/>
      <c r="M94"/>
      <c r="N94"/>
      <c r="Q94"/>
      <c r="R94"/>
      <c r="S94"/>
      <c r="T94"/>
      <c r="U94"/>
      <c r="V94"/>
      <c r="W94"/>
      <c r="X94"/>
      <c r="Y94"/>
      <c r="Z94" s="2">
        <f>100*gy!Z94/gy!Z$92</f>
        <v>103.11662670991376</v>
      </c>
    </row>
    <row r="95" spans="1:26" x14ac:dyDescent="0.2">
      <c r="A95" s="1">
        <v>1993</v>
      </c>
      <c r="B95"/>
      <c r="C95"/>
      <c r="D95"/>
      <c r="E95"/>
      <c r="F95"/>
      <c r="G95"/>
      <c r="H95"/>
      <c r="I95"/>
      <c r="K95"/>
      <c r="L95"/>
      <c r="M95"/>
      <c r="N95"/>
      <c r="Q95"/>
      <c r="R95"/>
      <c r="S95"/>
      <c r="T95"/>
      <c r="U95"/>
      <c r="V95"/>
      <c r="W95"/>
      <c r="X95"/>
      <c r="Y95"/>
      <c r="Z95" s="2">
        <f>100*gy!Z95/gy!Z$92</f>
        <v>102.08546044281462</v>
      </c>
    </row>
    <row r="96" spans="1:26" x14ac:dyDescent="0.2">
      <c r="A96" s="1">
        <v>1994</v>
      </c>
      <c r="B96"/>
      <c r="C96"/>
      <c r="D96"/>
      <c r="E96"/>
      <c r="F96"/>
      <c r="G96"/>
      <c r="H96"/>
      <c r="I96"/>
      <c r="K96"/>
      <c r="L96"/>
      <c r="M96"/>
      <c r="N96"/>
      <c r="Q96"/>
      <c r="R96"/>
      <c r="S96"/>
      <c r="T96"/>
      <c r="U96"/>
      <c r="V96"/>
      <c r="W96"/>
      <c r="X96"/>
      <c r="Y96"/>
      <c r="Z96" s="2">
        <f>100*gy!Z96/gy!Z$92</f>
        <v>102.08546044281462</v>
      </c>
    </row>
    <row r="97" spans="1:26" x14ac:dyDescent="0.2">
      <c r="A97" s="1">
        <v>1995</v>
      </c>
      <c r="B97"/>
      <c r="C97"/>
      <c r="D97"/>
      <c r="E97"/>
      <c r="F97"/>
      <c r="G97"/>
      <c r="H97"/>
      <c r="I97"/>
      <c r="K97"/>
      <c r="L97"/>
      <c r="M97"/>
      <c r="N97"/>
      <c r="Q97"/>
      <c r="R97"/>
      <c r="S97"/>
      <c r="T97"/>
      <c r="U97"/>
      <c r="V97"/>
      <c r="W97"/>
      <c r="X97"/>
      <c r="Y97"/>
      <c r="Z97" s="2">
        <f>100*gy!Z97/gy!Z$92</f>
        <v>103.11662670991376</v>
      </c>
    </row>
    <row r="98" spans="1:26" x14ac:dyDescent="0.2">
      <c r="A98" s="1">
        <v>1996</v>
      </c>
      <c r="B98"/>
      <c r="C98"/>
      <c r="D98"/>
      <c r="E98"/>
      <c r="F98"/>
      <c r="G98"/>
      <c r="H98"/>
      <c r="I98"/>
      <c r="K98"/>
      <c r="L98"/>
      <c r="M98"/>
      <c r="N98"/>
      <c r="Q98"/>
      <c r="R98"/>
      <c r="S98"/>
      <c r="T98"/>
      <c r="U98"/>
      <c r="V98"/>
      <c r="W98"/>
      <c r="X98"/>
      <c r="Y98"/>
      <c r="Z98" s="2">
        <f>100*gy!Z98/gy!Z$92</f>
        <v>100.85684228988984</v>
      </c>
    </row>
    <row r="99" spans="1:26" x14ac:dyDescent="0.2">
      <c r="A99" s="1">
        <v>1997</v>
      </c>
      <c r="B99"/>
      <c r="C99"/>
      <c r="D99"/>
      <c r="E99"/>
      <c r="F99"/>
      <c r="G99"/>
      <c r="H99"/>
      <c r="I99"/>
      <c r="K99"/>
      <c r="L99"/>
      <c r="M99"/>
      <c r="N99"/>
      <c r="Q99"/>
      <c r="R99"/>
      <c r="S99"/>
      <c r="T99"/>
      <c r="U99"/>
      <c r="V99"/>
      <c r="W99"/>
      <c r="X99"/>
      <c r="Y99"/>
      <c r="Z99" s="2">
        <f>100*gy!Z99/gy!Z$92</f>
        <v>101.19194340160446</v>
      </c>
    </row>
    <row r="100" spans="1:26" x14ac:dyDescent="0.2">
      <c r="A100" s="1">
        <v>1998</v>
      </c>
      <c r="B100"/>
      <c r="C100"/>
      <c r="D100"/>
      <c r="E100"/>
      <c r="F100"/>
      <c r="G100"/>
      <c r="H100"/>
      <c r="I100"/>
      <c r="K100"/>
      <c r="L100"/>
      <c r="M100"/>
      <c r="N100"/>
      <c r="Q100"/>
      <c r="R100"/>
      <c r="S100"/>
      <c r="T100"/>
      <c r="U100"/>
      <c r="V100"/>
      <c r="W100"/>
      <c r="X100"/>
      <c r="Y100"/>
      <c r="Z100" s="2">
        <f>100*gy!Z100/gy!Z$92</f>
        <v>100.58188753155993</v>
      </c>
    </row>
    <row r="101" spans="1:26" x14ac:dyDescent="0.2">
      <c r="A101" s="1">
        <v>1999</v>
      </c>
      <c r="B101"/>
      <c r="C101"/>
      <c r="D101"/>
      <c r="E101"/>
      <c r="F101"/>
      <c r="G101"/>
      <c r="H101"/>
      <c r="I101"/>
      <c r="K101"/>
      <c r="L101"/>
      <c r="M101"/>
      <c r="N101"/>
      <c r="Q101"/>
      <c r="R101"/>
      <c r="S101"/>
      <c r="T101"/>
      <c r="U101"/>
      <c r="V101"/>
      <c r="W101"/>
      <c r="X101"/>
      <c r="Y101"/>
      <c r="Z101" s="2"/>
    </row>
    <row r="102" spans="1:26" x14ac:dyDescent="0.2">
      <c r="A102" s="1">
        <v>2000</v>
      </c>
      <c r="B102"/>
      <c r="C102"/>
      <c r="D102"/>
      <c r="E102"/>
      <c r="F102"/>
      <c r="G102"/>
      <c r="H102"/>
      <c r="I102"/>
      <c r="K102"/>
      <c r="L102"/>
      <c r="M102"/>
      <c r="N102"/>
      <c r="Q102"/>
      <c r="R102"/>
      <c r="S102"/>
      <c r="T102"/>
      <c r="U102"/>
      <c r="V102"/>
      <c r="W102"/>
      <c r="X102"/>
      <c r="Y102"/>
      <c r="Z102" s="2"/>
    </row>
    <row r="103" spans="1:26" x14ac:dyDescent="0.2">
      <c r="A103" s="1">
        <v>2001</v>
      </c>
      <c r="B103"/>
      <c r="C103"/>
      <c r="D103"/>
      <c r="E103"/>
      <c r="F103"/>
      <c r="G103"/>
      <c r="H103"/>
      <c r="I103"/>
      <c r="K103"/>
      <c r="L103"/>
      <c r="M103"/>
      <c r="N103"/>
      <c r="Q103"/>
      <c r="R103"/>
      <c r="S103"/>
      <c r="T103"/>
      <c r="U103"/>
      <c r="V103"/>
      <c r="W103"/>
      <c r="X103"/>
      <c r="Y103"/>
      <c r="Z103" s="2"/>
    </row>
    <row r="104" spans="1:26" x14ac:dyDescent="0.2">
      <c r="A104" s="1">
        <v>2002</v>
      </c>
      <c r="B104"/>
      <c r="C104"/>
      <c r="D104"/>
      <c r="E104"/>
      <c r="F104"/>
      <c r="G104"/>
      <c r="H104"/>
      <c r="I104"/>
      <c r="K104"/>
      <c r="L104"/>
      <c r="M104"/>
      <c r="N104"/>
      <c r="Q104"/>
      <c r="R104"/>
      <c r="S104"/>
      <c r="T104"/>
      <c r="U104"/>
      <c r="V104"/>
      <c r="W104"/>
      <c r="X104"/>
      <c r="Y104"/>
      <c r="Z104" s="2"/>
    </row>
    <row r="105" spans="1:26" x14ac:dyDescent="0.2">
      <c r="A105" s="1">
        <v>2003</v>
      </c>
      <c r="B105"/>
      <c r="C105"/>
      <c r="D105"/>
      <c r="E105"/>
      <c r="F105"/>
      <c r="G105"/>
      <c r="H105"/>
      <c r="I105"/>
      <c r="K105"/>
      <c r="L105"/>
      <c r="M105"/>
      <c r="N105"/>
      <c r="Q105"/>
      <c r="R105"/>
      <c r="S105"/>
      <c r="T105"/>
      <c r="U105"/>
      <c r="V105"/>
      <c r="W105"/>
      <c r="X105"/>
      <c r="Y105"/>
      <c r="Z105" s="2"/>
    </row>
    <row r="106" spans="1:26" x14ac:dyDescent="0.2">
      <c r="A106" s="1">
        <v>2004</v>
      </c>
      <c r="B106"/>
      <c r="C106"/>
      <c r="D106"/>
      <c r="E106"/>
      <c r="F106"/>
      <c r="G106"/>
      <c r="H106"/>
      <c r="I106"/>
      <c r="K106"/>
      <c r="L106"/>
      <c r="M106"/>
      <c r="N106"/>
      <c r="Q106"/>
      <c r="R106"/>
      <c r="S106"/>
      <c r="T106"/>
      <c r="U106"/>
      <c r="V106"/>
      <c r="W106"/>
      <c r="X106"/>
      <c r="Y106"/>
      <c r="Z106" s="2"/>
    </row>
    <row r="107" spans="1:26" x14ac:dyDescent="0.2">
      <c r="C107" s="1"/>
      <c r="D107" s="1"/>
      <c r="E107" s="1"/>
      <c r="F107" s="1"/>
      <c r="G107" s="1"/>
      <c r="L107" s="3"/>
      <c r="M107"/>
      <c r="N107"/>
      <c r="P107" s="24"/>
      <c r="Q107"/>
      <c r="R107"/>
      <c r="T107"/>
      <c r="U107"/>
      <c r="V107"/>
      <c r="W107"/>
      <c r="X107"/>
      <c r="Y107"/>
    </row>
    <row r="108" spans="1:26" x14ac:dyDescent="0.2">
      <c r="A108" s="25"/>
    </row>
    <row r="109" spans="1:26" x14ac:dyDescent="0.2">
      <c r="A109" s="25"/>
      <c r="H109" s="12"/>
      <c r="I109" s="12"/>
      <c r="J109" s="12"/>
      <c r="K109" s="12"/>
      <c r="L109" s="12"/>
      <c r="M109" s="12"/>
      <c r="N109" s="12"/>
      <c r="O109" s="12"/>
      <c r="P109" s="12"/>
      <c r="Q109" s="12"/>
    </row>
    <row r="111" spans="1:26" x14ac:dyDescent="0.2">
      <c r="A111" s="25"/>
      <c r="H111" s="12"/>
      <c r="I111" s="12"/>
      <c r="J111" s="12"/>
      <c r="K111" s="12"/>
      <c r="L111" s="12"/>
      <c r="M111" s="12"/>
      <c r="N111" s="12"/>
      <c r="O111" s="12"/>
      <c r="P111" s="12"/>
      <c r="Q111" s="12"/>
    </row>
    <row r="112" spans="1:26" x14ac:dyDescent="0.2">
      <c r="A112" s="25"/>
    </row>
    <row r="113" spans="1:26" x14ac:dyDescent="0.2">
      <c r="A113" s="25"/>
    </row>
    <row r="114" spans="1:26" x14ac:dyDescent="0.2">
      <c r="A114" s="25"/>
    </row>
    <row r="115" spans="1:26" x14ac:dyDescent="0.2">
      <c r="A115"/>
      <c r="B115"/>
      <c r="C115"/>
      <c r="D115"/>
      <c r="E115"/>
      <c r="F115"/>
      <c r="G115"/>
      <c r="H115"/>
      <c r="I115"/>
      <c r="J115" s="5"/>
      <c r="K115"/>
      <c r="L115"/>
      <c r="M115"/>
      <c r="N115"/>
      <c r="O115" s="5"/>
      <c r="P115" s="5"/>
      <c r="Q115"/>
      <c r="R115"/>
      <c r="S115"/>
      <c r="T115"/>
      <c r="U115"/>
      <c r="V115"/>
      <c r="W115"/>
      <c r="X115"/>
      <c r="Y115"/>
    </row>
    <row r="116" spans="1:26" x14ac:dyDescent="0.2">
      <c r="J116" s="26"/>
      <c r="O116" s="26"/>
      <c r="P116" s="26"/>
    </row>
    <row r="120" spans="1:26" x14ac:dyDescent="0.2">
      <c r="A120" s="25" t="s">
        <v>29</v>
      </c>
      <c r="B120" s="2">
        <f t="shared" ref="B120:Z120" si="0">AVERAGE(B79:B81)</f>
        <v>123.9331598298013</v>
      </c>
      <c r="C120" s="2">
        <f t="shared" si="0"/>
        <v>134.41445558572366</v>
      </c>
      <c r="D120" s="2">
        <f t="shared" si="0"/>
        <v>105.07216682602559</v>
      </c>
      <c r="E120" s="2">
        <f t="shared" si="0"/>
        <v>74.593216967526971</v>
      </c>
      <c r="F120" s="2">
        <f t="shared" si="0"/>
        <v>73.898659966499167</v>
      </c>
      <c r="G120" s="2">
        <f t="shared" si="0"/>
        <v>82.872020109941715</v>
      </c>
      <c r="H120" s="2">
        <f t="shared" si="0"/>
        <v>29.740264890157821</v>
      </c>
      <c r="I120" s="2">
        <f t="shared" si="0"/>
        <v>60.591371788657291</v>
      </c>
      <c r="J120" s="2">
        <f t="shared" si="0"/>
        <v>71.26330292664386</v>
      </c>
      <c r="K120" s="2">
        <f t="shared" si="0"/>
        <v>78.064012490242007</v>
      </c>
      <c r="L120" s="2">
        <f t="shared" si="0"/>
        <v>100.87427284037796</v>
      </c>
      <c r="M120" s="2">
        <f t="shared" si="0"/>
        <v>84.076004708256264</v>
      </c>
      <c r="N120" s="2">
        <f t="shared" si="0"/>
        <v>101.65700925078784</v>
      </c>
      <c r="O120" s="2">
        <f t="shared" si="0"/>
        <v>86.828167057393401</v>
      </c>
      <c r="P120" s="2">
        <f t="shared" si="0"/>
        <v>114.15905631659056</v>
      </c>
      <c r="Q120" s="2">
        <f t="shared" si="0"/>
        <v>90.366889571660963</v>
      </c>
      <c r="R120" s="2">
        <f t="shared" si="0"/>
        <v>70.716356693303169</v>
      </c>
      <c r="S120" s="2">
        <f t="shared" si="0"/>
        <v>71.556350626118061</v>
      </c>
      <c r="T120" s="2">
        <f t="shared" si="0"/>
        <v>72.794884860838124</v>
      </c>
      <c r="U120" s="2">
        <f t="shared" si="0"/>
        <v>78.671754123724853</v>
      </c>
      <c r="V120" s="2">
        <f t="shared" si="0"/>
        <v>73.932179999014252</v>
      </c>
      <c r="W120" s="2">
        <f t="shared" si="0"/>
        <v>34.108624963048868</v>
      </c>
      <c r="X120" s="2">
        <f t="shared" si="0"/>
        <v>91.920213254894747</v>
      </c>
      <c r="Y120" s="2">
        <f t="shared" si="0"/>
        <v>91.491613296736816</v>
      </c>
      <c r="Z120" s="2">
        <f t="shared" si="0"/>
        <v>60.00755454888445</v>
      </c>
    </row>
  </sheetData>
  <sheetProtection selectLockedCells="1" selectUnlockedCells="1"/>
  <pageMargins left="0.75" right="0.75" top="1" bottom="1" header="0.51180555555555551" footer="0.51180555555555551"/>
  <pageSetup paperSize="9" firstPageNumber="0"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06"/>
  <sheetViews>
    <sheetView workbookViewId="0">
      <pane xSplit="1" ySplit="1" topLeftCell="Q84" activePane="bottomRight" state="frozen"/>
      <selection pane="topRight" activeCell="Q1" sqref="Q1"/>
      <selection pane="bottomLeft" activeCell="A83" sqref="A83"/>
      <selection pane="bottomRight" activeCell="Z100" sqref="Z100"/>
    </sheetView>
  </sheetViews>
  <sheetFormatPr baseColWidth="10" defaultColWidth="9" defaultRowHeight="12.75" x14ac:dyDescent="0.2"/>
  <cols>
    <col min="1" max="1" width="8.7109375" style="1" customWidth="1"/>
    <col min="2" max="7" width="8.7109375" style="2" customWidth="1"/>
    <col min="8" max="17" width="10.7109375" style="1" customWidth="1"/>
    <col min="18" max="18" width="10.7109375" style="2" customWidth="1"/>
    <col min="19" max="19" width="8.7109375" style="3" customWidth="1"/>
    <col min="20" max="25" width="10.7109375" style="2" customWidth="1"/>
  </cols>
  <sheetData>
    <row r="1" spans="1:28" x14ac:dyDescent="0.2">
      <c r="A1" s="1" t="s">
        <v>0</v>
      </c>
      <c r="B1" s="2" t="s">
        <v>1</v>
      </c>
      <c r="C1" s="2" t="s">
        <v>2</v>
      </c>
      <c r="D1" s="2" t="s">
        <v>3</v>
      </c>
      <c r="E1" s="2" t="s">
        <v>4</v>
      </c>
      <c r="F1" s="2" t="s">
        <v>5</v>
      </c>
      <c r="G1" s="2" t="s">
        <v>6</v>
      </c>
      <c r="H1" s="1" t="s">
        <v>7</v>
      </c>
      <c r="I1" s="1" t="s">
        <v>8</v>
      </c>
      <c r="J1" s="1" t="s">
        <v>9</v>
      </c>
      <c r="K1" s="1" t="s">
        <v>10</v>
      </c>
      <c r="L1" s="1" t="s">
        <v>11</v>
      </c>
      <c r="M1" s="1" t="s">
        <v>12</v>
      </c>
      <c r="N1" s="1" t="s">
        <v>13</v>
      </c>
      <c r="O1" s="1" t="s">
        <v>14</v>
      </c>
      <c r="P1" s="1" t="s">
        <v>15</v>
      </c>
      <c r="Q1" s="1" t="s">
        <v>16</v>
      </c>
      <c r="R1" s="2" t="s">
        <v>17</v>
      </c>
      <c r="S1" s="3" t="s">
        <v>18</v>
      </c>
      <c r="T1" s="2" t="s">
        <v>19</v>
      </c>
      <c r="U1" s="2" t="s">
        <v>20</v>
      </c>
      <c r="V1" s="2" t="s">
        <v>21</v>
      </c>
      <c r="W1" s="2" t="s">
        <v>22</v>
      </c>
      <c r="X1" s="2" t="s">
        <v>23</v>
      </c>
      <c r="Y1" s="2" t="s">
        <v>24</v>
      </c>
      <c r="Z1" s="2" t="s">
        <v>28</v>
      </c>
      <c r="AB1" s="2"/>
    </row>
    <row r="2" spans="1:28" x14ac:dyDescent="0.2">
      <c r="A2" s="1">
        <v>1900</v>
      </c>
      <c r="B2" s="2">
        <v>4.5941000000000001</v>
      </c>
      <c r="C2" s="2">
        <v>8.9920000000000009</v>
      </c>
      <c r="D2" s="2">
        <v>18.814</v>
      </c>
      <c r="E2" s="2">
        <v>22.771000000000001</v>
      </c>
      <c r="F2" s="2">
        <v>20.382999999999999</v>
      </c>
      <c r="G2" s="2">
        <v>16.77</v>
      </c>
      <c r="H2" s="1">
        <v>33.19</v>
      </c>
      <c r="I2" s="1">
        <v>2.93</v>
      </c>
      <c r="J2" s="1">
        <v>2.36</v>
      </c>
      <c r="K2" s="1">
        <v>13.01</v>
      </c>
      <c r="L2" s="1">
        <v>16.57</v>
      </c>
      <c r="M2" s="1">
        <v>16.989999999999998</v>
      </c>
      <c r="N2" s="1">
        <v>13.9</v>
      </c>
      <c r="O2" s="1">
        <v>28.41</v>
      </c>
      <c r="P2" s="1">
        <v>18.149999999999999</v>
      </c>
      <c r="Q2" s="1">
        <v>4.57</v>
      </c>
      <c r="R2" s="2">
        <v>111.09</v>
      </c>
      <c r="S2" s="3">
        <v>5.01</v>
      </c>
      <c r="T2" s="2">
        <v>21.724</v>
      </c>
      <c r="U2" s="2">
        <v>59.89</v>
      </c>
      <c r="V2" s="2">
        <v>4.7804000000000002</v>
      </c>
      <c r="W2" s="2">
        <v>8.7144999999999992</v>
      </c>
      <c r="X2" s="2">
        <v>11.205</v>
      </c>
      <c r="Y2" s="2">
        <v>12.83</v>
      </c>
      <c r="Z2" s="3">
        <v>14.606999999999999</v>
      </c>
    </row>
    <row r="3" spans="1:28" x14ac:dyDescent="0.2">
      <c r="A3" s="1">
        <v>1901</v>
      </c>
      <c r="B3" s="2">
        <v>3.5977999999999999</v>
      </c>
      <c r="C3" s="2">
        <v>8.4566999999999997</v>
      </c>
      <c r="D3" s="2">
        <v>17.994</v>
      </c>
      <c r="E3" s="2">
        <v>20.466999999999999</v>
      </c>
      <c r="F3" s="2">
        <v>19.533000000000001</v>
      </c>
      <c r="G3" s="2">
        <v>21.465</v>
      </c>
      <c r="H3" s="1">
        <v>26.856999999999999</v>
      </c>
      <c r="I3" s="1">
        <v>2.93</v>
      </c>
      <c r="J3" s="1">
        <v>2.36</v>
      </c>
      <c r="K3" s="1">
        <v>13.47</v>
      </c>
      <c r="L3" s="1">
        <v>15.7</v>
      </c>
      <c r="M3" s="1">
        <v>17.09</v>
      </c>
      <c r="N3" s="1">
        <v>12.46</v>
      </c>
      <c r="O3" s="1">
        <v>23.85</v>
      </c>
      <c r="P3" s="1">
        <v>17.5</v>
      </c>
      <c r="Q3" s="1">
        <v>4.6399999999999997</v>
      </c>
      <c r="R3" s="2">
        <v>97.82</v>
      </c>
      <c r="S3" s="3">
        <v>4.66</v>
      </c>
      <c r="T3" s="2">
        <v>21.616</v>
      </c>
      <c r="U3" s="2">
        <v>60.44</v>
      </c>
      <c r="V3" s="2">
        <v>2.6764000000000001</v>
      </c>
      <c r="W3" s="2">
        <v>8.3764000000000003</v>
      </c>
      <c r="X3" s="2">
        <v>11.103</v>
      </c>
      <c r="Y3" s="2">
        <v>11.895</v>
      </c>
      <c r="Z3" s="3">
        <v>13.858000000000001</v>
      </c>
    </row>
    <row r="4" spans="1:28" x14ac:dyDescent="0.2">
      <c r="A4" s="1">
        <v>1902</v>
      </c>
      <c r="B4" s="2">
        <v>3.0442999999999998</v>
      </c>
      <c r="C4" s="2">
        <v>8.5103000000000009</v>
      </c>
      <c r="D4" s="2">
        <v>19.067</v>
      </c>
      <c r="E4" s="2">
        <v>19.797999999999998</v>
      </c>
      <c r="F4" s="2">
        <v>22.364000000000001</v>
      </c>
      <c r="G4" s="2">
        <v>27.628</v>
      </c>
      <c r="H4" s="1">
        <v>21.462</v>
      </c>
      <c r="I4" s="1">
        <v>2.93</v>
      </c>
      <c r="J4" s="1">
        <v>2.36</v>
      </c>
      <c r="K4" s="1">
        <v>13.94</v>
      </c>
      <c r="L4" s="1">
        <v>16.57</v>
      </c>
      <c r="M4" s="1">
        <v>17.649999999999999</v>
      </c>
      <c r="N4" s="1">
        <v>11.97</v>
      </c>
      <c r="O4" s="1">
        <v>25.88</v>
      </c>
      <c r="P4" s="1">
        <v>17.59</v>
      </c>
      <c r="Q4" s="1">
        <v>4.9000000000000004</v>
      </c>
      <c r="R4" s="2">
        <v>94.88</v>
      </c>
      <c r="S4" s="3">
        <v>4.5599999999999996</v>
      </c>
      <c r="T4" s="2">
        <v>14.8</v>
      </c>
      <c r="U4" s="2">
        <v>60.44</v>
      </c>
      <c r="V4" s="2">
        <v>4.2831999999999999</v>
      </c>
      <c r="W4" s="2">
        <v>7.4115000000000002</v>
      </c>
      <c r="X4" s="2">
        <v>10.436</v>
      </c>
      <c r="Y4" s="2">
        <v>14.145</v>
      </c>
      <c r="Z4" s="3">
        <v>13.483000000000001</v>
      </c>
    </row>
    <row r="5" spans="1:28" x14ac:dyDescent="0.2">
      <c r="A5" s="1">
        <v>1903</v>
      </c>
      <c r="B5" s="2">
        <v>3.0996000000000001</v>
      </c>
      <c r="C5" s="2">
        <v>8.5638000000000005</v>
      </c>
      <c r="D5" s="2">
        <v>14.521000000000001</v>
      </c>
      <c r="E5" s="2">
        <v>25.035</v>
      </c>
      <c r="F5" s="2">
        <v>22.364000000000001</v>
      </c>
      <c r="G5" s="2">
        <v>19.704999999999998</v>
      </c>
      <c r="H5" s="1">
        <v>22.986000000000001</v>
      </c>
      <c r="I5" s="1">
        <v>2.79</v>
      </c>
      <c r="J5" s="1">
        <v>2.36</v>
      </c>
      <c r="K5" s="1">
        <v>14.43</v>
      </c>
      <c r="L5" s="1">
        <v>16.86</v>
      </c>
      <c r="M5" s="1">
        <v>21.52</v>
      </c>
      <c r="N5" s="1">
        <v>13.11</v>
      </c>
      <c r="O5" s="1">
        <v>27.9</v>
      </c>
      <c r="P5" s="1">
        <v>16.760000000000002</v>
      </c>
      <c r="Q5" s="1">
        <v>5.18</v>
      </c>
      <c r="R5" s="2">
        <v>120.95</v>
      </c>
      <c r="S5" s="3">
        <v>4.82</v>
      </c>
      <c r="T5" s="2">
        <v>17.765000000000001</v>
      </c>
      <c r="U5" s="2">
        <v>60.44</v>
      </c>
      <c r="V5" s="2">
        <v>4.4911000000000003</v>
      </c>
      <c r="W5" s="2">
        <v>7.6119000000000003</v>
      </c>
      <c r="X5" s="2">
        <v>10.872</v>
      </c>
      <c r="Y5" s="2">
        <v>15.157999999999999</v>
      </c>
      <c r="Z5" s="3">
        <v>13.483000000000001</v>
      </c>
    </row>
    <row r="6" spans="1:28" x14ac:dyDescent="0.2">
      <c r="A6" s="1">
        <v>1904</v>
      </c>
      <c r="B6" s="2">
        <v>4.3173000000000004</v>
      </c>
      <c r="C6" s="2">
        <v>8.7779000000000007</v>
      </c>
      <c r="D6" s="2">
        <v>17.425000000000001</v>
      </c>
      <c r="E6" s="2">
        <v>20.876999999999999</v>
      </c>
      <c r="F6" s="2">
        <v>26.044</v>
      </c>
      <c r="G6" s="2">
        <v>21.13</v>
      </c>
      <c r="H6" s="1">
        <v>30.609000000000002</v>
      </c>
      <c r="I6" s="1">
        <v>2.93</v>
      </c>
      <c r="J6" s="1">
        <v>2.36</v>
      </c>
      <c r="K6" s="1">
        <v>14.94</v>
      </c>
      <c r="L6" s="1">
        <v>16.57</v>
      </c>
      <c r="M6" s="1">
        <v>20.67</v>
      </c>
      <c r="N6" s="1">
        <v>13.61</v>
      </c>
      <c r="O6" s="1">
        <v>29.93</v>
      </c>
      <c r="P6" s="1">
        <v>18.29</v>
      </c>
      <c r="Q6" s="1">
        <v>5.0199999999999996</v>
      </c>
      <c r="R6" s="2">
        <v>135.69999999999999</v>
      </c>
      <c r="S6" s="3">
        <v>4.5599999999999996</v>
      </c>
      <c r="T6" s="2">
        <v>17.202000000000002</v>
      </c>
      <c r="U6" s="2">
        <v>64.102999999999994</v>
      </c>
      <c r="V6" s="2">
        <v>4.4751000000000003</v>
      </c>
      <c r="W6" s="2">
        <v>8.1304999999999996</v>
      </c>
      <c r="X6" s="2">
        <v>11.051</v>
      </c>
      <c r="Y6" s="2">
        <v>14.407999999999999</v>
      </c>
      <c r="Z6" s="3">
        <v>13.858000000000001</v>
      </c>
    </row>
    <row r="7" spans="1:28" x14ac:dyDescent="0.2">
      <c r="A7" s="1">
        <v>1905</v>
      </c>
      <c r="B7" s="2">
        <v>4.5941000000000001</v>
      </c>
      <c r="C7" s="2">
        <v>8.6173000000000002</v>
      </c>
      <c r="D7" s="2">
        <v>16.920000000000002</v>
      </c>
      <c r="E7" s="2">
        <v>23.488</v>
      </c>
      <c r="F7" s="2">
        <v>25.478000000000002</v>
      </c>
      <c r="G7" s="2">
        <v>22.346</v>
      </c>
      <c r="H7" s="1">
        <v>32.72</v>
      </c>
      <c r="I7" s="1">
        <v>2.92</v>
      </c>
      <c r="J7" s="1">
        <v>2.36</v>
      </c>
      <c r="K7" s="1">
        <v>15.47</v>
      </c>
      <c r="L7" s="1">
        <v>16.28</v>
      </c>
      <c r="M7" s="1">
        <v>19.260000000000002</v>
      </c>
      <c r="N7" s="1">
        <v>17.96</v>
      </c>
      <c r="O7" s="1">
        <v>36.53</v>
      </c>
      <c r="P7" s="1">
        <v>22.77</v>
      </c>
      <c r="Q7" s="1">
        <v>4.83</v>
      </c>
      <c r="R7" s="2">
        <v>145.06</v>
      </c>
      <c r="S7" s="3">
        <v>4.55</v>
      </c>
      <c r="T7" s="2">
        <v>20.919</v>
      </c>
      <c r="U7" s="2">
        <v>64.102999999999994</v>
      </c>
      <c r="V7" s="2">
        <v>5.0138999999999996</v>
      </c>
      <c r="W7" s="2">
        <v>8.5753000000000004</v>
      </c>
      <c r="X7" s="2">
        <v>12.077</v>
      </c>
      <c r="Y7" s="2">
        <v>16.745999999999999</v>
      </c>
      <c r="Z7" s="3">
        <v>13.858000000000001</v>
      </c>
    </row>
    <row r="8" spans="1:28" x14ac:dyDescent="0.2">
      <c r="A8" s="1">
        <v>1906</v>
      </c>
      <c r="B8" s="2">
        <v>4.4279999999999999</v>
      </c>
      <c r="C8" s="2">
        <v>8.8314000000000004</v>
      </c>
      <c r="D8" s="2">
        <v>14.837</v>
      </c>
      <c r="E8" s="2">
        <v>27.608000000000001</v>
      </c>
      <c r="F8" s="2">
        <v>21.515000000000001</v>
      </c>
      <c r="G8" s="2">
        <v>19.663</v>
      </c>
      <c r="H8" s="1">
        <v>24.863</v>
      </c>
      <c r="I8" s="1">
        <v>2.93</v>
      </c>
      <c r="J8" s="1">
        <v>2.36</v>
      </c>
      <c r="K8" s="1">
        <v>16.010000000000002</v>
      </c>
      <c r="L8" s="1">
        <v>18.309999999999999</v>
      </c>
      <c r="M8" s="1">
        <v>21.24</v>
      </c>
      <c r="N8" s="1">
        <v>22.78</v>
      </c>
      <c r="O8" s="1">
        <v>36.020000000000003</v>
      </c>
      <c r="P8" s="1">
        <v>25.79</v>
      </c>
      <c r="Q8" s="1">
        <v>5.07</v>
      </c>
      <c r="R8" s="2">
        <v>150.80000000000001</v>
      </c>
      <c r="S8" s="3">
        <v>4.9000000000000004</v>
      </c>
      <c r="T8" s="2">
        <v>25.87</v>
      </c>
      <c r="U8" s="2">
        <v>65.567999999999998</v>
      </c>
      <c r="V8" s="2">
        <v>6.3665000000000003</v>
      </c>
      <c r="W8" s="2">
        <v>9.4903999999999993</v>
      </c>
      <c r="X8" s="2">
        <v>14.513</v>
      </c>
      <c r="Y8" s="2">
        <v>17.681000000000001</v>
      </c>
      <c r="Z8" s="3">
        <v>14.606999999999999</v>
      </c>
    </row>
    <row r="9" spans="1:28" x14ac:dyDescent="0.2">
      <c r="A9" s="1">
        <v>1907</v>
      </c>
      <c r="B9" s="2">
        <v>3.5977999999999999</v>
      </c>
      <c r="C9" s="2">
        <v>10.705</v>
      </c>
      <c r="D9" s="2">
        <v>14.521000000000001</v>
      </c>
      <c r="E9" s="2">
        <v>29.637</v>
      </c>
      <c r="F9" s="2">
        <v>24.911999999999999</v>
      </c>
      <c r="G9" s="2">
        <v>22.262</v>
      </c>
      <c r="H9" s="1">
        <v>26.152999999999999</v>
      </c>
      <c r="I9" s="1">
        <v>2.86</v>
      </c>
      <c r="J9" s="1">
        <v>2.2999999999999998</v>
      </c>
      <c r="K9" s="1">
        <v>16.579999999999998</v>
      </c>
      <c r="L9" s="1">
        <v>19.77</v>
      </c>
      <c r="M9" s="1">
        <v>21.52</v>
      </c>
      <c r="N9" s="1">
        <v>20.39</v>
      </c>
      <c r="O9" s="1">
        <v>35.51</v>
      </c>
      <c r="P9" s="1">
        <v>20.350000000000001</v>
      </c>
      <c r="Q9" s="1">
        <v>5.25</v>
      </c>
      <c r="R9" s="2">
        <v>139.16999999999999</v>
      </c>
      <c r="S9" s="3">
        <v>5.09</v>
      </c>
      <c r="T9" s="2">
        <v>26.835999999999999</v>
      </c>
      <c r="U9" s="2">
        <v>82.418000000000006</v>
      </c>
      <c r="V9" s="2">
        <v>6.1026999999999996</v>
      </c>
      <c r="W9" s="2">
        <v>9.2700999999999993</v>
      </c>
      <c r="X9" s="2">
        <v>13.641</v>
      </c>
      <c r="Y9" s="2">
        <v>16.98</v>
      </c>
      <c r="Z9" s="3">
        <v>15.356</v>
      </c>
    </row>
    <row r="10" spans="1:28" x14ac:dyDescent="0.2">
      <c r="A10" s="1">
        <v>1908</v>
      </c>
      <c r="B10" s="2">
        <v>4.5941000000000001</v>
      </c>
      <c r="C10" s="2">
        <v>7.4398</v>
      </c>
      <c r="D10" s="2">
        <v>13.448</v>
      </c>
      <c r="E10" s="2">
        <v>30.745999999999999</v>
      </c>
      <c r="F10" s="2">
        <v>29.440999999999999</v>
      </c>
      <c r="G10" s="2">
        <v>29.053999999999998</v>
      </c>
      <c r="H10" s="1">
        <v>30.023</v>
      </c>
      <c r="I10" s="1">
        <v>2.93</v>
      </c>
      <c r="J10" s="1">
        <v>2.2599999999999998</v>
      </c>
      <c r="K10" s="1">
        <v>17.164000000000001</v>
      </c>
      <c r="L10" s="1">
        <v>16.57</v>
      </c>
      <c r="M10" s="1">
        <v>20.58</v>
      </c>
      <c r="N10" s="1">
        <v>15.06</v>
      </c>
      <c r="O10" s="1">
        <v>30.44</v>
      </c>
      <c r="P10" s="1">
        <v>19.190000000000001</v>
      </c>
      <c r="Q10" s="1">
        <v>5.56</v>
      </c>
      <c r="R10" s="2">
        <v>112.38</v>
      </c>
      <c r="S10" s="3">
        <v>4.74</v>
      </c>
      <c r="T10" s="2">
        <v>17.725000000000001</v>
      </c>
      <c r="U10" s="2">
        <v>52.564</v>
      </c>
      <c r="V10" s="2">
        <v>4.7100999999999997</v>
      </c>
      <c r="W10" s="2">
        <v>7.5110000000000001</v>
      </c>
      <c r="X10" s="2">
        <v>10.769</v>
      </c>
      <c r="Y10" s="2">
        <v>13.385</v>
      </c>
      <c r="Z10" s="3">
        <v>14.231999999999999</v>
      </c>
    </row>
    <row r="11" spans="1:28" x14ac:dyDescent="0.2">
      <c r="A11" s="1">
        <v>1909</v>
      </c>
      <c r="B11" s="2">
        <v>4.8708</v>
      </c>
      <c r="C11" s="2">
        <v>6.3693</v>
      </c>
      <c r="D11" s="2">
        <v>14.71</v>
      </c>
      <c r="E11" s="2">
        <v>24.195</v>
      </c>
      <c r="F11" s="2">
        <v>30.856999999999999</v>
      </c>
      <c r="G11" s="2">
        <v>28.341000000000001</v>
      </c>
      <c r="H11" s="1">
        <v>29.553999999999998</v>
      </c>
      <c r="I11" s="1">
        <v>2.93</v>
      </c>
      <c r="J11" s="1">
        <v>2.36</v>
      </c>
      <c r="K11" s="1">
        <v>16.606000000000002</v>
      </c>
      <c r="L11" s="1">
        <v>17.440000000000001</v>
      </c>
      <c r="M11" s="1">
        <v>23.51</v>
      </c>
      <c r="N11" s="1">
        <v>12.65</v>
      </c>
      <c r="O11" s="1">
        <v>35.51</v>
      </c>
      <c r="P11" s="1">
        <v>25.78</v>
      </c>
      <c r="Q11" s="1">
        <v>5.78</v>
      </c>
      <c r="R11" s="2">
        <v>161.72</v>
      </c>
      <c r="S11" s="3">
        <v>4.83</v>
      </c>
      <c r="T11" s="2">
        <v>17.417000000000002</v>
      </c>
      <c r="U11" s="2">
        <v>40.292999999999999</v>
      </c>
      <c r="V11" s="2">
        <v>4.7516999999999996</v>
      </c>
      <c r="W11" s="2">
        <v>7.3178000000000001</v>
      </c>
      <c r="X11" s="2">
        <v>10.949</v>
      </c>
      <c r="Y11" s="2">
        <v>15.635999999999999</v>
      </c>
      <c r="Z11" s="3">
        <v>14.231999999999999</v>
      </c>
    </row>
    <row r="12" spans="1:28" x14ac:dyDescent="0.2">
      <c r="A12" s="1">
        <v>1910</v>
      </c>
      <c r="B12" s="2">
        <v>5.7565</v>
      </c>
      <c r="C12" s="2">
        <v>5.9946999999999999</v>
      </c>
      <c r="D12" s="2">
        <v>15.151999999999999</v>
      </c>
      <c r="E12" s="2">
        <v>24.152999999999999</v>
      </c>
      <c r="F12" s="2">
        <v>27.177</v>
      </c>
      <c r="G12" s="2">
        <v>23.812999999999999</v>
      </c>
      <c r="H12" s="1">
        <v>31.9</v>
      </c>
      <c r="I12" s="1">
        <v>2.92</v>
      </c>
      <c r="J12" s="1">
        <v>2.35</v>
      </c>
      <c r="K12" s="1">
        <v>17.013000000000002</v>
      </c>
      <c r="L12" s="1">
        <v>21.22</v>
      </c>
      <c r="M12" s="1">
        <v>27.75</v>
      </c>
      <c r="N12" s="1">
        <v>14.38</v>
      </c>
      <c r="O12" s="1">
        <v>32.979999999999997</v>
      </c>
      <c r="P12" s="1">
        <v>22.67</v>
      </c>
      <c r="Q12" s="1">
        <v>5.68</v>
      </c>
      <c r="R12" s="2">
        <v>197.25</v>
      </c>
      <c r="S12" s="3">
        <v>5.09</v>
      </c>
      <c r="T12" s="2">
        <v>17.094999999999999</v>
      </c>
      <c r="U12" s="2">
        <v>40.841999999999999</v>
      </c>
      <c r="V12" s="2">
        <v>5.4550999999999998</v>
      </c>
      <c r="W12" s="2">
        <v>7.6005000000000003</v>
      </c>
      <c r="X12" s="2">
        <v>11.41</v>
      </c>
      <c r="Y12" s="2">
        <v>13.694000000000001</v>
      </c>
      <c r="Z12" s="3">
        <v>14.231999999999999</v>
      </c>
    </row>
    <row r="13" spans="1:28" x14ac:dyDescent="0.2">
      <c r="A13" s="1">
        <v>1911</v>
      </c>
      <c r="B13" s="2">
        <v>7.8044000000000002</v>
      </c>
      <c r="C13" s="2">
        <v>6.3158000000000003</v>
      </c>
      <c r="D13" s="2">
        <v>15.279</v>
      </c>
      <c r="E13" s="2">
        <v>31.609000000000002</v>
      </c>
      <c r="F13" s="2">
        <v>26.893999999999998</v>
      </c>
      <c r="G13" s="2">
        <v>25.49</v>
      </c>
      <c r="H13" s="1">
        <v>35.417999999999999</v>
      </c>
      <c r="I13" s="1">
        <v>2.91</v>
      </c>
      <c r="J13" s="1">
        <v>2.35</v>
      </c>
      <c r="K13" s="1">
        <v>18.100000000000001</v>
      </c>
      <c r="L13" s="1">
        <v>20.93</v>
      </c>
      <c r="M13" s="1">
        <v>24.17</v>
      </c>
      <c r="N13" s="1">
        <v>19.71</v>
      </c>
      <c r="O13" s="1">
        <v>28.92</v>
      </c>
      <c r="P13" s="1">
        <v>23.46</v>
      </c>
      <c r="Q13" s="1">
        <v>5.85</v>
      </c>
      <c r="R13" s="2">
        <v>159.1</v>
      </c>
      <c r="S13" s="3">
        <v>5.09</v>
      </c>
      <c r="T13" s="2">
        <v>16.611000000000001</v>
      </c>
      <c r="U13" s="2">
        <v>36.813000000000002</v>
      </c>
      <c r="V13" s="2">
        <v>6.7598000000000003</v>
      </c>
      <c r="W13" s="2">
        <v>7.5792000000000002</v>
      </c>
      <c r="X13" s="2">
        <v>11.333</v>
      </c>
      <c r="Y13" s="2">
        <v>15.395</v>
      </c>
      <c r="Z13" s="3">
        <v>14.231999999999999</v>
      </c>
    </row>
    <row r="14" spans="1:28" x14ac:dyDescent="0.2">
      <c r="A14" s="1">
        <v>1912</v>
      </c>
      <c r="B14" s="2">
        <v>8.8560999999999996</v>
      </c>
      <c r="C14" s="2">
        <v>6.6905000000000001</v>
      </c>
      <c r="D14" s="2">
        <v>15.468</v>
      </c>
      <c r="E14" s="2">
        <v>36.468000000000004</v>
      </c>
      <c r="F14" s="2">
        <v>27.742999999999999</v>
      </c>
      <c r="G14" s="2">
        <v>28.664999999999999</v>
      </c>
      <c r="H14" s="1">
        <v>30.609000000000002</v>
      </c>
      <c r="I14" s="1">
        <v>2.92</v>
      </c>
      <c r="J14" s="1">
        <v>2.35</v>
      </c>
      <c r="K14" s="1">
        <v>18.888999999999999</v>
      </c>
      <c r="L14" s="1">
        <v>20.059999999999999</v>
      </c>
      <c r="M14" s="1">
        <v>21.9</v>
      </c>
      <c r="N14" s="1">
        <v>20.41</v>
      </c>
      <c r="O14" s="1">
        <v>32.47</v>
      </c>
      <c r="P14" s="1">
        <v>28.68</v>
      </c>
      <c r="Q14" s="1">
        <v>6.05</v>
      </c>
      <c r="R14" s="2">
        <v>154.15</v>
      </c>
      <c r="S14" s="3">
        <v>5.36</v>
      </c>
      <c r="T14" s="2">
        <v>21.925000000000001</v>
      </c>
      <c r="U14" s="2">
        <v>40.292999999999999</v>
      </c>
      <c r="V14" s="2">
        <v>7.3704999999999998</v>
      </c>
      <c r="W14" s="2">
        <v>8.6448999999999998</v>
      </c>
      <c r="X14" s="2">
        <v>11.462</v>
      </c>
      <c r="Y14" s="2">
        <v>19.873000000000001</v>
      </c>
      <c r="Z14" s="3">
        <v>14.606999999999999</v>
      </c>
    </row>
    <row r="15" spans="1:28" x14ac:dyDescent="0.2">
      <c r="A15" s="1">
        <v>1913</v>
      </c>
      <c r="B15" s="2">
        <v>7.1955999999999998</v>
      </c>
      <c r="C15" s="2">
        <v>7.4398</v>
      </c>
      <c r="D15" s="2">
        <v>15.657999999999999</v>
      </c>
      <c r="E15" s="2">
        <v>28.552</v>
      </c>
      <c r="F15" s="2">
        <v>22.646999999999998</v>
      </c>
      <c r="G15" s="2">
        <v>25.99</v>
      </c>
      <c r="H15" s="1">
        <v>22.869</v>
      </c>
      <c r="I15" s="1">
        <v>2.88</v>
      </c>
      <c r="J15" s="1">
        <v>2.3199999999999998</v>
      </c>
      <c r="K15" s="1">
        <v>18.635000000000002</v>
      </c>
      <c r="L15" s="1">
        <v>21.51</v>
      </c>
      <c r="M15" s="1">
        <v>24.07</v>
      </c>
      <c r="N15" s="1">
        <v>25.75</v>
      </c>
      <c r="O15" s="1">
        <v>28.41</v>
      </c>
      <c r="P15" s="1">
        <v>30.02</v>
      </c>
      <c r="Q15" s="1">
        <v>6.25</v>
      </c>
      <c r="R15" s="2">
        <v>125.4</v>
      </c>
      <c r="S15" s="3">
        <v>5.63</v>
      </c>
      <c r="T15" s="2">
        <v>20.489000000000001</v>
      </c>
      <c r="U15" s="2">
        <v>43.222999999999999</v>
      </c>
      <c r="V15" s="2">
        <v>7.0747</v>
      </c>
      <c r="W15" s="2">
        <v>8.4956999999999994</v>
      </c>
      <c r="X15" s="2">
        <v>11.205</v>
      </c>
      <c r="Y15" s="2">
        <v>16.074000000000002</v>
      </c>
      <c r="Z15" s="3">
        <v>14.606999999999999</v>
      </c>
    </row>
    <row r="16" spans="1:28" x14ac:dyDescent="0.2">
      <c r="A16" s="1">
        <v>1914</v>
      </c>
      <c r="B16" s="2">
        <v>6.3653000000000004</v>
      </c>
      <c r="C16" s="2">
        <v>6.6368999999999998</v>
      </c>
      <c r="D16" s="2">
        <v>15.657999999999999</v>
      </c>
      <c r="E16" s="2">
        <v>26.907</v>
      </c>
      <c r="F16" s="2">
        <v>28.309000000000001</v>
      </c>
      <c r="G16" s="2">
        <v>29.472000000000001</v>
      </c>
      <c r="H16" s="1">
        <v>30.960999999999999</v>
      </c>
      <c r="I16" s="1">
        <v>2.82</v>
      </c>
      <c r="J16" s="1">
        <v>2.27</v>
      </c>
      <c r="K16" s="1">
        <v>18.965</v>
      </c>
      <c r="L16" s="1">
        <v>23.55</v>
      </c>
      <c r="M16" s="1">
        <v>20.86</v>
      </c>
      <c r="N16" s="1">
        <v>26.66</v>
      </c>
      <c r="O16" s="1">
        <v>29.93</v>
      </c>
      <c r="P16" s="1">
        <v>33.49</v>
      </c>
      <c r="Q16" s="1">
        <v>6.38</v>
      </c>
      <c r="R16" s="2">
        <v>94.04</v>
      </c>
      <c r="S16" s="3">
        <v>5.84</v>
      </c>
      <c r="T16" s="2">
        <v>18.248000000000001</v>
      </c>
      <c r="U16" s="2">
        <v>34.066000000000003</v>
      </c>
      <c r="V16" s="2">
        <v>5.4839000000000002</v>
      </c>
      <c r="W16" s="2">
        <v>7.7881</v>
      </c>
      <c r="X16" s="2">
        <v>9.8973999999999993</v>
      </c>
      <c r="Y16" s="2">
        <v>14.788</v>
      </c>
      <c r="Z16" s="3">
        <v>13.858000000000001</v>
      </c>
    </row>
    <row r="17" spans="1:26" x14ac:dyDescent="0.2">
      <c r="A17" s="1">
        <v>1915</v>
      </c>
      <c r="B17" s="2">
        <v>5.3136999999999999</v>
      </c>
      <c r="C17" s="2">
        <v>8.9384999999999994</v>
      </c>
      <c r="D17" s="2">
        <v>15.151999999999999</v>
      </c>
      <c r="E17" s="2">
        <v>27.253</v>
      </c>
      <c r="F17" s="2">
        <v>35.953000000000003</v>
      </c>
      <c r="G17" s="2">
        <v>30.916</v>
      </c>
      <c r="H17" s="1">
        <v>38.819000000000003</v>
      </c>
      <c r="I17" s="1">
        <v>6.03</v>
      </c>
      <c r="J17" s="1">
        <v>5.21</v>
      </c>
      <c r="K17" s="1">
        <v>18.504000000000001</v>
      </c>
      <c r="L17" s="1">
        <v>24.71</v>
      </c>
      <c r="M17" s="1">
        <v>19.73</v>
      </c>
      <c r="N17" s="1">
        <v>20.03</v>
      </c>
      <c r="O17" s="1">
        <v>36.020000000000003</v>
      </c>
      <c r="P17" s="2">
        <v>39.92</v>
      </c>
      <c r="Q17" s="1">
        <v>6.68</v>
      </c>
      <c r="R17" s="2">
        <v>95.26</v>
      </c>
      <c r="S17" s="3">
        <v>8.23</v>
      </c>
      <c r="T17" s="2">
        <v>23.186</v>
      </c>
      <c r="U17" s="2">
        <v>62.454000000000001</v>
      </c>
      <c r="V17" s="2">
        <v>6.1698000000000004</v>
      </c>
      <c r="W17" s="2">
        <v>7.0591999999999997</v>
      </c>
      <c r="X17" s="2">
        <v>11.974</v>
      </c>
      <c r="Y17" s="2">
        <v>38.139000000000003</v>
      </c>
      <c r="Z17" s="3">
        <v>14.231999999999999</v>
      </c>
    </row>
    <row r="18" spans="1:26" x14ac:dyDescent="0.2">
      <c r="A18" s="1">
        <v>1916</v>
      </c>
      <c r="B18" s="2">
        <v>5.8672000000000004</v>
      </c>
      <c r="C18" s="2">
        <v>7.6003999999999996</v>
      </c>
      <c r="D18" s="2">
        <v>15.151999999999999</v>
      </c>
      <c r="E18" s="2">
        <v>25.154</v>
      </c>
      <c r="F18" s="2">
        <v>39.067</v>
      </c>
      <c r="G18" s="2">
        <v>34.823</v>
      </c>
      <c r="H18" s="1">
        <v>51.25</v>
      </c>
      <c r="I18" s="1">
        <v>6.57</v>
      </c>
      <c r="J18" s="1">
        <v>5.41</v>
      </c>
      <c r="K18" s="1">
        <v>19.207000000000001</v>
      </c>
      <c r="L18" s="1">
        <v>35.47</v>
      </c>
      <c r="M18" s="1">
        <v>29.55</v>
      </c>
      <c r="N18" s="1">
        <v>29.48</v>
      </c>
      <c r="O18" s="1">
        <v>42.62</v>
      </c>
      <c r="P18" s="1">
        <v>43.26</v>
      </c>
      <c r="Q18" s="1">
        <v>6.97</v>
      </c>
      <c r="R18" s="2">
        <v>112.87</v>
      </c>
      <c r="S18" s="3">
        <v>12.99</v>
      </c>
      <c r="T18" s="2">
        <v>36.497</v>
      </c>
      <c r="U18" s="2">
        <v>111.17</v>
      </c>
      <c r="V18" s="2">
        <v>6.9516</v>
      </c>
      <c r="W18" s="2">
        <v>9.3298000000000005</v>
      </c>
      <c r="X18" s="2">
        <v>17.59</v>
      </c>
      <c r="Y18" s="2">
        <v>36.911999999999999</v>
      </c>
      <c r="Z18" s="3">
        <v>17.603000000000002</v>
      </c>
    </row>
    <row r="19" spans="1:26" x14ac:dyDescent="0.2">
      <c r="A19" s="1">
        <v>1917</v>
      </c>
      <c r="B19" s="2">
        <v>5.6458000000000004</v>
      </c>
      <c r="C19" s="2">
        <v>5.9946999999999999</v>
      </c>
      <c r="D19" s="2">
        <v>19.318999999999999</v>
      </c>
      <c r="E19" s="2">
        <v>21.707000000000001</v>
      </c>
      <c r="F19" s="2">
        <v>62.28</v>
      </c>
      <c r="G19" s="2">
        <v>70.495000000000005</v>
      </c>
      <c r="H19" s="1">
        <v>54.182000000000002</v>
      </c>
      <c r="I19" s="1">
        <v>6.54</v>
      </c>
      <c r="J19" s="1">
        <v>5.97</v>
      </c>
      <c r="K19" s="1">
        <v>22.065000000000001</v>
      </c>
      <c r="L19" s="1">
        <v>52.03</v>
      </c>
      <c r="M19" s="1">
        <v>46.16</v>
      </c>
      <c r="N19" s="1">
        <v>37.46</v>
      </c>
      <c r="O19" s="1">
        <v>79.66</v>
      </c>
      <c r="P19" s="1">
        <v>51.43</v>
      </c>
      <c r="Q19" s="1">
        <v>9.68</v>
      </c>
      <c r="R19" s="2">
        <v>109.67</v>
      </c>
      <c r="S19" s="3">
        <v>18.36</v>
      </c>
      <c r="T19" s="2">
        <v>36.47</v>
      </c>
      <c r="U19" s="2">
        <v>93.772999999999996</v>
      </c>
      <c r="V19" s="2">
        <v>9.8805999999999994</v>
      </c>
      <c r="W19" s="2">
        <v>11.569000000000001</v>
      </c>
      <c r="X19" s="2">
        <v>22.538</v>
      </c>
      <c r="Y19" s="2">
        <v>25.748000000000001</v>
      </c>
      <c r="Z19" s="3">
        <v>20.974</v>
      </c>
    </row>
    <row r="20" spans="1:26" x14ac:dyDescent="0.2">
      <c r="A20" s="1">
        <v>1918</v>
      </c>
      <c r="B20" s="2">
        <v>7.0294999999999996</v>
      </c>
      <c r="C20" s="2">
        <v>6.9046000000000003</v>
      </c>
      <c r="D20" s="2">
        <v>22.602</v>
      </c>
      <c r="E20" s="2">
        <v>24.719000000000001</v>
      </c>
      <c r="F20" s="2">
        <v>61.713999999999999</v>
      </c>
      <c r="G20" s="2">
        <v>68.456999999999994</v>
      </c>
      <c r="H20" s="1">
        <v>49.725999999999999</v>
      </c>
      <c r="I20" s="1">
        <v>8.7899999999999991</v>
      </c>
      <c r="J20" s="1">
        <v>7.56</v>
      </c>
      <c r="K20" s="1">
        <v>26.692</v>
      </c>
      <c r="L20" s="1">
        <v>97.38</v>
      </c>
      <c r="M20" s="1">
        <v>57.21</v>
      </c>
      <c r="N20" s="1">
        <v>37.369999999999997</v>
      </c>
      <c r="O20" s="1">
        <v>92.34</v>
      </c>
      <c r="P20" s="1">
        <v>39.49</v>
      </c>
      <c r="Q20" s="1">
        <v>16.07</v>
      </c>
      <c r="R20" s="2">
        <v>86.01</v>
      </c>
      <c r="S20" s="3">
        <v>23.7</v>
      </c>
      <c r="T20" s="2">
        <v>33.048999999999999</v>
      </c>
      <c r="U20" s="2">
        <v>61.537999999999997</v>
      </c>
      <c r="V20" s="2">
        <v>14.189</v>
      </c>
      <c r="W20" s="2">
        <v>13.75</v>
      </c>
      <c r="X20" s="2">
        <v>19</v>
      </c>
      <c r="Y20" s="2">
        <v>23.059000000000001</v>
      </c>
      <c r="Z20" s="3">
        <v>25.468</v>
      </c>
    </row>
    <row r="21" spans="1:26" x14ac:dyDescent="0.2">
      <c r="A21" s="1">
        <v>1919</v>
      </c>
      <c r="B21" s="2">
        <v>13.727</v>
      </c>
      <c r="C21" s="2">
        <v>9.9553999999999991</v>
      </c>
      <c r="D21" s="2">
        <v>21.693000000000001</v>
      </c>
      <c r="E21" s="2">
        <v>26.553000000000001</v>
      </c>
      <c r="F21" s="2">
        <v>61.713999999999999</v>
      </c>
      <c r="G21" s="2">
        <v>67.691999999999993</v>
      </c>
      <c r="H21" s="1">
        <v>59.343000000000004</v>
      </c>
      <c r="I21" s="1">
        <v>10.9</v>
      </c>
      <c r="J21" s="1">
        <v>9.07</v>
      </c>
      <c r="K21" s="1">
        <v>24.091999999999999</v>
      </c>
      <c r="L21" s="1">
        <v>52.33</v>
      </c>
      <c r="M21" s="1">
        <v>63.53</v>
      </c>
      <c r="N21" s="1">
        <v>44.24</v>
      </c>
      <c r="O21" s="1">
        <v>90.31</v>
      </c>
      <c r="P21" s="1">
        <v>68.760000000000005</v>
      </c>
      <c r="Q21" s="1">
        <v>17.920000000000002</v>
      </c>
      <c r="R21" s="2">
        <v>77.05</v>
      </c>
      <c r="S21" s="3">
        <v>18.89</v>
      </c>
      <c r="T21" s="2">
        <v>25.077999999999999</v>
      </c>
      <c r="U21" s="2">
        <v>58.790999999999997</v>
      </c>
      <c r="V21" s="2">
        <v>10.125</v>
      </c>
      <c r="W21" s="2">
        <v>15.789</v>
      </c>
      <c r="X21" s="2">
        <v>14.769</v>
      </c>
      <c r="Y21" s="2">
        <v>20.428999999999998</v>
      </c>
      <c r="Z21" s="3">
        <v>26.966000000000001</v>
      </c>
    </row>
    <row r="22" spans="1:26" x14ac:dyDescent="0.2">
      <c r="A22" s="1">
        <v>1920</v>
      </c>
      <c r="B22" s="2">
        <v>10.571999999999999</v>
      </c>
      <c r="C22" s="2">
        <v>7.2792000000000003</v>
      </c>
      <c r="D22" s="2">
        <v>17.381</v>
      </c>
      <c r="E22" s="2">
        <v>31.241</v>
      </c>
      <c r="F22" s="2">
        <v>65.959999999999994</v>
      </c>
      <c r="G22" s="2">
        <v>60.344999999999999</v>
      </c>
      <c r="H22" s="1">
        <v>140.15</v>
      </c>
      <c r="I22" s="1">
        <v>7.05</v>
      </c>
      <c r="J22" s="1">
        <v>7.02</v>
      </c>
      <c r="K22" s="1">
        <v>27.067</v>
      </c>
      <c r="L22" s="1">
        <v>36.630000000000003</v>
      </c>
      <c r="M22" s="1">
        <v>50.03</v>
      </c>
      <c r="N22" s="1">
        <v>32.76</v>
      </c>
      <c r="O22" s="1">
        <v>81.180000000000007</v>
      </c>
      <c r="P22" s="1">
        <v>50.81</v>
      </c>
      <c r="Q22" s="1">
        <v>27.64</v>
      </c>
      <c r="R22" s="2">
        <v>82.08</v>
      </c>
      <c r="S22" s="3">
        <v>17.61</v>
      </c>
      <c r="T22" s="2">
        <v>23.428000000000001</v>
      </c>
      <c r="U22" s="2">
        <v>56.043999999999997</v>
      </c>
      <c r="V22" s="2">
        <v>7.7173999999999996</v>
      </c>
      <c r="W22" s="2">
        <v>14.337</v>
      </c>
      <c r="X22" s="2">
        <v>20.41</v>
      </c>
      <c r="Y22" s="2">
        <v>22.416</v>
      </c>
      <c r="Z22" s="3">
        <v>28.838999999999999</v>
      </c>
    </row>
    <row r="23" spans="1:26" x14ac:dyDescent="0.2">
      <c r="A23" s="1">
        <v>1921</v>
      </c>
      <c r="B23" s="2">
        <v>5.7565</v>
      </c>
      <c r="C23" s="2">
        <v>4.1748000000000003</v>
      </c>
      <c r="D23" s="2">
        <v>15.092000000000001</v>
      </c>
      <c r="E23" s="2">
        <v>35.767000000000003</v>
      </c>
      <c r="F23" s="2">
        <v>41.331000000000003</v>
      </c>
      <c r="G23" s="2">
        <v>23.994</v>
      </c>
      <c r="H23" s="1">
        <v>36.356000000000002</v>
      </c>
      <c r="I23" s="1">
        <v>5.44</v>
      </c>
      <c r="J23" s="1">
        <v>5.31</v>
      </c>
      <c r="K23" s="1">
        <v>24.923999999999999</v>
      </c>
      <c r="L23" s="1">
        <v>20.350000000000001</v>
      </c>
      <c r="M23" s="1">
        <v>32.85</v>
      </c>
      <c r="N23" s="1">
        <v>21.2</v>
      </c>
      <c r="O23" s="1">
        <v>43.13</v>
      </c>
      <c r="P23" s="1">
        <v>19.760000000000002</v>
      </c>
      <c r="Q23" s="1">
        <v>21.02</v>
      </c>
      <c r="R23" s="2">
        <v>31.36</v>
      </c>
      <c r="S23" s="3">
        <v>11.03</v>
      </c>
      <c r="T23" s="2">
        <v>16.773</v>
      </c>
      <c r="U23" s="2">
        <v>38.828000000000003</v>
      </c>
      <c r="V23" s="2">
        <v>4.7835999999999999</v>
      </c>
      <c r="W23" s="2">
        <v>8.9021000000000008</v>
      </c>
      <c r="X23" s="2">
        <v>11.641</v>
      </c>
      <c r="Y23" s="2">
        <v>13.619</v>
      </c>
      <c r="Z23" s="3">
        <v>24.344999999999999</v>
      </c>
    </row>
    <row r="24" spans="1:26" x14ac:dyDescent="0.2">
      <c r="A24" s="1">
        <v>1922</v>
      </c>
      <c r="B24" s="2">
        <v>7.9150999999999998</v>
      </c>
      <c r="C24" s="2">
        <v>4.9241999999999999</v>
      </c>
      <c r="D24" s="2">
        <v>21.149000000000001</v>
      </c>
      <c r="E24" s="2">
        <v>39.56</v>
      </c>
      <c r="F24" s="2">
        <v>34.536999999999999</v>
      </c>
      <c r="G24" s="2">
        <v>26.286999999999999</v>
      </c>
      <c r="H24" s="1">
        <v>32.838000000000001</v>
      </c>
      <c r="I24" s="1">
        <v>3.23</v>
      </c>
      <c r="J24" s="1">
        <v>2.8</v>
      </c>
      <c r="K24" s="1">
        <v>23.672999999999998</v>
      </c>
      <c r="L24" s="1">
        <v>21.51</v>
      </c>
      <c r="M24" s="1">
        <v>41.44</v>
      </c>
      <c r="N24" s="1">
        <v>27.22</v>
      </c>
      <c r="O24" s="1">
        <v>63.42</v>
      </c>
      <c r="P24" s="1">
        <v>26.35</v>
      </c>
      <c r="Q24" s="1">
        <v>17.88</v>
      </c>
      <c r="R24" s="2">
        <v>33.26</v>
      </c>
      <c r="S24" s="3">
        <v>9.5500000000000007</v>
      </c>
      <c r="T24" s="2">
        <v>17.952999999999999</v>
      </c>
      <c r="U24" s="2">
        <v>34.249000000000002</v>
      </c>
      <c r="V24" s="2">
        <v>5.2041000000000004</v>
      </c>
      <c r="W24" s="2">
        <v>9.5954999999999995</v>
      </c>
      <c r="X24" s="2">
        <v>14.692</v>
      </c>
      <c r="Y24" s="2">
        <v>16.716999999999999</v>
      </c>
      <c r="Z24" s="3">
        <v>21.722999999999999</v>
      </c>
    </row>
    <row r="25" spans="1:26" x14ac:dyDescent="0.2">
      <c r="A25" s="1">
        <v>1923</v>
      </c>
      <c r="B25" s="2">
        <v>8.1919000000000004</v>
      </c>
      <c r="C25" s="2">
        <v>4.0678000000000001</v>
      </c>
      <c r="D25" s="2">
        <v>27.052</v>
      </c>
      <c r="E25" s="2">
        <v>37.558999999999997</v>
      </c>
      <c r="F25" s="2">
        <v>30.007999999999999</v>
      </c>
      <c r="G25" s="2">
        <v>34.738</v>
      </c>
      <c r="H25" s="1">
        <v>58.991</v>
      </c>
      <c r="I25" s="1">
        <v>3.5</v>
      </c>
      <c r="J25" s="1">
        <v>4.41</v>
      </c>
      <c r="K25" s="1">
        <v>25.036999999999999</v>
      </c>
      <c r="L25" s="1">
        <v>22.09</v>
      </c>
      <c r="M25" s="1">
        <v>52.77</v>
      </c>
      <c r="N25" s="1">
        <v>23.73</v>
      </c>
      <c r="O25" s="1">
        <v>71.540000000000006</v>
      </c>
      <c r="P25" s="1">
        <v>22.49</v>
      </c>
      <c r="Q25" s="1">
        <v>16.89</v>
      </c>
      <c r="R25" s="2">
        <v>56.68</v>
      </c>
      <c r="S25" s="3">
        <v>11.01</v>
      </c>
      <c r="T25" s="2">
        <v>19.349</v>
      </c>
      <c r="U25" s="2">
        <v>46.52</v>
      </c>
      <c r="V25" s="2">
        <v>6.8205</v>
      </c>
      <c r="W25" s="2">
        <v>9.2174999999999994</v>
      </c>
      <c r="X25" s="2">
        <v>18.640999999999998</v>
      </c>
      <c r="Y25" s="2">
        <v>19.318000000000001</v>
      </c>
      <c r="Z25" s="3">
        <v>21.722999999999999</v>
      </c>
    </row>
    <row r="26" spans="1:26" x14ac:dyDescent="0.2">
      <c r="A26" s="1">
        <v>1924</v>
      </c>
      <c r="B26" s="2">
        <v>11.79</v>
      </c>
      <c r="C26" s="2">
        <v>4.0678000000000001</v>
      </c>
      <c r="D26" s="2">
        <v>27.655999999999999</v>
      </c>
      <c r="E26" s="2">
        <v>40.847000000000001</v>
      </c>
      <c r="F26" s="2">
        <v>35.668999999999997</v>
      </c>
      <c r="G26" s="2">
        <v>40.725999999999999</v>
      </c>
      <c r="H26" s="1">
        <v>44.8</v>
      </c>
      <c r="I26" s="1">
        <v>3.51</v>
      </c>
      <c r="J26" s="1">
        <v>5.53</v>
      </c>
      <c r="K26" s="1">
        <v>25.974</v>
      </c>
      <c r="L26" s="1">
        <v>23.84</v>
      </c>
      <c r="M26" s="1">
        <v>51.26</v>
      </c>
      <c r="N26" s="1">
        <v>28.03</v>
      </c>
      <c r="O26" s="1">
        <v>71.540000000000006</v>
      </c>
      <c r="P26" s="1">
        <v>21.36</v>
      </c>
      <c r="Q26" s="1">
        <v>15.73</v>
      </c>
      <c r="R26" s="2">
        <v>49.96</v>
      </c>
      <c r="S26" s="3">
        <v>9.89</v>
      </c>
      <c r="T26" s="2">
        <v>17.47</v>
      </c>
      <c r="U26" s="2">
        <v>49.451000000000001</v>
      </c>
      <c r="V26" s="2">
        <v>8.0228000000000002</v>
      </c>
      <c r="W26" s="2">
        <v>9.4888999999999992</v>
      </c>
      <c r="X26" s="2">
        <v>20.768999999999998</v>
      </c>
      <c r="Y26" s="2">
        <v>18.529</v>
      </c>
      <c r="Z26" s="3">
        <v>21.722999999999999</v>
      </c>
    </row>
    <row r="27" spans="1:26" x14ac:dyDescent="0.2">
      <c r="A27" s="1">
        <v>1925</v>
      </c>
      <c r="B27" s="2">
        <v>13.616</v>
      </c>
      <c r="C27" s="2">
        <v>5.0848000000000004</v>
      </c>
      <c r="D27" s="2">
        <v>27.486000000000001</v>
      </c>
      <c r="E27" s="2">
        <v>41.17</v>
      </c>
      <c r="F27" s="2">
        <v>46.427</v>
      </c>
      <c r="G27" s="2">
        <v>43.783000000000001</v>
      </c>
      <c r="H27" s="1">
        <v>26.27</v>
      </c>
      <c r="I27" s="1">
        <v>4.43</v>
      </c>
      <c r="J27" s="1">
        <v>6.48</v>
      </c>
      <c r="K27" s="1">
        <v>29.838999999999999</v>
      </c>
      <c r="L27" s="1">
        <v>27.03</v>
      </c>
      <c r="M27" s="1">
        <v>41.44</v>
      </c>
      <c r="N27" s="1">
        <v>47.89</v>
      </c>
      <c r="O27" s="1">
        <v>70.52</v>
      </c>
      <c r="P27" s="1">
        <v>25.41</v>
      </c>
      <c r="Q27" s="1">
        <v>17.25</v>
      </c>
      <c r="R27" s="2">
        <v>138.97999999999999</v>
      </c>
      <c r="S27" s="3">
        <v>10.89</v>
      </c>
      <c r="T27" s="2">
        <v>18.838999999999999</v>
      </c>
      <c r="U27" s="2">
        <v>49.817</v>
      </c>
      <c r="V27" s="2">
        <v>9.2554999999999996</v>
      </c>
      <c r="W27" s="2">
        <v>9.8142999999999994</v>
      </c>
      <c r="X27" s="2">
        <v>23.128</v>
      </c>
      <c r="Y27" s="2">
        <v>22.27</v>
      </c>
      <c r="Z27" s="3">
        <v>22.097000000000001</v>
      </c>
    </row>
    <row r="28" spans="1:26" x14ac:dyDescent="0.2">
      <c r="A28" s="1">
        <v>1926</v>
      </c>
      <c r="B28" s="2">
        <v>12.343</v>
      </c>
      <c r="C28" s="2">
        <v>6.1551999999999998</v>
      </c>
      <c r="D28" s="2">
        <v>29.65</v>
      </c>
      <c r="E28" s="2">
        <v>44.268999999999998</v>
      </c>
      <c r="F28" s="2">
        <v>42.463999999999999</v>
      </c>
      <c r="G28" s="2">
        <v>31.765000000000001</v>
      </c>
      <c r="H28" s="1">
        <v>26.036000000000001</v>
      </c>
      <c r="I28" s="1">
        <v>4.22</v>
      </c>
      <c r="J28" s="1">
        <v>4.29</v>
      </c>
      <c r="K28" s="1">
        <v>31.405999999999999</v>
      </c>
      <c r="L28" s="1">
        <v>25</v>
      </c>
      <c r="M28" s="1">
        <v>32.19</v>
      </c>
      <c r="N28" s="1">
        <v>42.56</v>
      </c>
      <c r="O28" s="1">
        <v>58.85</v>
      </c>
      <c r="P28" s="1">
        <v>22.73</v>
      </c>
      <c r="Q28" s="1">
        <v>15.1</v>
      </c>
      <c r="R28" s="2">
        <v>94.67</v>
      </c>
      <c r="S28" s="3">
        <v>9.5399999999999991</v>
      </c>
      <c r="T28" s="2">
        <v>18.516999999999999</v>
      </c>
      <c r="U28" s="2">
        <v>49.451000000000001</v>
      </c>
      <c r="V28" s="2">
        <v>10.436999999999999</v>
      </c>
      <c r="W28" s="2">
        <v>8.8254000000000001</v>
      </c>
      <c r="X28" s="2">
        <v>21.59</v>
      </c>
      <c r="Y28" s="2">
        <v>21.451000000000001</v>
      </c>
      <c r="Z28" s="3">
        <v>20.974</v>
      </c>
    </row>
    <row r="29" spans="1:26" x14ac:dyDescent="0.2">
      <c r="A29" s="1">
        <v>1927</v>
      </c>
      <c r="B29" s="2">
        <v>10.351000000000001</v>
      </c>
      <c r="C29" s="2">
        <v>8.4566999999999997</v>
      </c>
      <c r="D29" s="2">
        <v>29.206</v>
      </c>
      <c r="E29" s="2">
        <v>41.005000000000003</v>
      </c>
      <c r="F29" s="2">
        <v>41.896999999999998</v>
      </c>
      <c r="G29" s="2">
        <v>36.649000000000001</v>
      </c>
      <c r="H29" s="1">
        <v>30.960999999999999</v>
      </c>
      <c r="I29" s="1">
        <v>3.81</v>
      </c>
      <c r="J29" s="1">
        <v>4.49</v>
      </c>
      <c r="K29" s="1">
        <v>31.318999999999999</v>
      </c>
      <c r="L29" s="1">
        <v>23.26</v>
      </c>
      <c r="M29" s="1">
        <v>32.19</v>
      </c>
      <c r="N29" s="1">
        <v>31.82</v>
      </c>
      <c r="O29" s="1">
        <v>55.81</v>
      </c>
      <c r="P29" s="1">
        <v>32.520000000000003</v>
      </c>
      <c r="Q29" s="1">
        <v>14.5</v>
      </c>
      <c r="R29" s="2">
        <v>72.52</v>
      </c>
      <c r="S29" s="3">
        <v>9.58</v>
      </c>
      <c r="T29" s="2">
        <v>17.335999999999999</v>
      </c>
      <c r="U29" s="2">
        <v>46.52</v>
      </c>
      <c r="V29" s="2">
        <v>10.288</v>
      </c>
      <c r="W29" s="2">
        <v>8.0098000000000003</v>
      </c>
      <c r="X29" s="2">
        <v>17.332999999999998</v>
      </c>
      <c r="Y29" s="2">
        <v>18.236999999999998</v>
      </c>
      <c r="Z29" s="3">
        <v>19.850000000000001</v>
      </c>
    </row>
    <row r="30" spans="1:26" x14ac:dyDescent="0.2">
      <c r="A30" s="1">
        <v>1928</v>
      </c>
      <c r="B30" s="2">
        <v>12.840999999999999</v>
      </c>
      <c r="C30" s="2">
        <v>6.851</v>
      </c>
      <c r="D30" s="2">
        <v>25.698</v>
      </c>
      <c r="E30" s="2">
        <v>37.097999999999999</v>
      </c>
      <c r="F30" s="2">
        <v>38.216999999999999</v>
      </c>
      <c r="G30" s="2">
        <v>41.448</v>
      </c>
      <c r="H30" s="1">
        <v>25.567</v>
      </c>
      <c r="I30" s="1">
        <v>4.7</v>
      </c>
      <c r="J30" s="1">
        <v>5.51</v>
      </c>
      <c r="K30" s="1">
        <v>30.675999999999998</v>
      </c>
      <c r="L30" s="1">
        <v>23.55</v>
      </c>
      <c r="M30" s="1">
        <v>36.25</v>
      </c>
      <c r="N30" s="1">
        <v>32.82</v>
      </c>
      <c r="O30" s="1">
        <v>58.85</v>
      </c>
      <c r="P30" s="1">
        <v>39.33</v>
      </c>
      <c r="Q30" s="1">
        <v>14.14</v>
      </c>
      <c r="R30" s="2">
        <v>42.82</v>
      </c>
      <c r="S30" s="3">
        <v>9.93</v>
      </c>
      <c r="T30" s="2">
        <v>19.350000000000001</v>
      </c>
      <c r="U30" s="2">
        <v>43.773000000000003</v>
      </c>
      <c r="V30" s="2">
        <v>8.0627999999999993</v>
      </c>
      <c r="W30" s="2">
        <v>9.2668999999999997</v>
      </c>
      <c r="X30" s="2">
        <v>16.154</v>
      </c>
      <c r="Y30" s="2">
        <v>17.623000000000001</v>
      </c>
      <c r="Z30" s="3">
        <v>19.850000000000001</v>
      </c>
    </row>
    <row r="31" spans="1:26" x14ac:dyDescent="0.2">
      <c r="A31" s="1">
        <v>1929</v>
      </c>
      <c r="B31" s="2">
        <v>12.231999999999999</v>
      </c>
      <c r="C31" s="2">
        <v>5.5664999999999996</v>
      </c>
      <c r="D31" s="2">
        <v>25.033999999999999</v>
      </c>
      <c r="E31" s="2">
        <v>37.027000000000001</v>
      </c>
      <c r="F31" s="2">
        <v>37.933999999999997</v>
      </c>
      <c r="G31" s="2">
        <v>39.622</v>
      </c>
      <c r="H31" s="1">
        <v>20.172000000000001</v>
      </c>
      <c r="I31" s="1">
        <v>4.9800000000000004</v>
      </c>
      <c r="J31" s="1">
        <v>5.0599999999999996</v>
      </c>
      <c r="K31" s="1">
        <v>30.858000000000001</v>
      </c>
      <c r="L31" s="1">
        <v>23.84</v>
      </c>
      <c r="M31" s="1">
        <v>32.57</v>
      </c>
      <c r="N31" s="1">
        <v>31.01</v>
      </c>
      <c r="O31" s="1">
        <v>49.72</v>
      </c>
      <c r="P31" s="1">
        <v>27.2</v>
      </c>
      <c r="Q31" s="1">
        <v>13.89</v>
      </c>
      <c r="R31" s="2">
        <v>39.28</v>
      </c>
      <c r="S31" s="3">
        <v>9.6</v>
      </c>
      <c r="T31" s="2">
        <v>24.3</v>
      </c>
      <c r="U31" s="2">
        <v>43.773000000000003</v>
      </c>
      <c r="V31" s="2">
        <v>7.2202000000000002</v>
      </c>
      <c r="W31" s="2">
        <v>7.5294999999999996</v>
      </c>
      <c r="X31" s="2">
        <v>17.513000000000002</v>
      </c>
      <c r="Y31" s="2">
        <v>19.026</v>
      </c>
      <c r="Z31" s="3">
        <v>19.100999999999999</v>
      </c>
    </row>
    <row r="32" spans="1:26" x14ac:dyDescent="0.2">
      <c r="A32" s="1">
        <v>1930</v>
      </c>
      <c r="B32" s="2">
        <v>7.1402000000000001</v>
      </c>
      <c r="C32" s="2">
        <v>4.3888999999999996</v>
      </c>
      <c r="D32" s="2">
        <v>23.37</v>
      </c>
      <c r="E32" s="2">
        <v>29.170999999999999</v>
      </c>
      <c r="F32" s="2">
        <v>26.893999999999998</v>
      </c>
      <c r="G32" s="2">
        <v>34.823</v>
      </c>
      <c r="H32" s="1">
        <v>14.425000000000001</v>
      </c>
      <c r="I32" s="1">
        <v>4.5</v>
      </c>
      <c r="J32" s="1">
        <v>4.53</v>
      </c>
      <c r="K32" s="1">
        <v>30.925999999999998</v>
      </c>
      <c r="L32" s="1">
        <v>18.899999999999999</v>
      </c>
      <c r="M32" s="1">
        <v>23.98</v>
      </c>
      <c r="N32" s="1">
        <v>19.399999999999999</v>
      </c>
      <c r="O32" s="1">
        <v>38.56</v>
      </c>
      <c r="P32" s="1">
        <v>40.32</v>
      </c>
      <c r="Q32" s="1">
        <v>13.45</v>
      </c>
      <c r="R32" s="2">
        <v>19.64</v>
      </c>
      <c r="S32" s="3">
        <v>9.1199999999999992</v>
      </c>
      <c r="T32" s="2">
        <v>17.417000000000002</v>
      </c>
      <c r="U32" s="2">
        <v>43.59</v>
      </c>
      <c r="V32" s="2">
        <v>5.0666000000000002</v>
      </c>
      <c r="W32" s="2">
        <v>5.4207999999999998</v>
      </c>
      <c r="X32" s="2">
        <v>14.154</v>
      </c>
      <c r="Y32" s="2">
        <v>13.327</v>
      </c>
      <c r="Z32" s="3">
        <v>18.727</v>
      </c>
    </row>
    <row r="33" spans="1:26" x14ac:dyDescent="0.2">
      <c r="A33" s="1">
        <v>1931</v>
      </c>
      <c r="B33" s="2">
        <v>4.8708</v>
      </c>
      <c r="C33" s="2">
        <v>2.7831999999999999</v>
      </c>
      <c r="D33" s="2">
        <v>17.495999999999999</v>
      </c>
      <c r="E33" s="2">
        <v>16.366</v>
      </c>
      <c r="F33" s="2">
        <v>16.135999999999999</v>
      </c>
      <c r="G33" s="2">
        <v>21.954999999999998</v>
      </c>
      <c r="H33" s="1">
        <v>13.018000000000001</v>
      </c>
      <c r="I33" s="1">
        <v>7.5</v>
      </c>
      <c r="J33" s="1">
        <v>7.6</v>
      </c>
      <c r="K33" s="1">
        <v>29.376000000000001</v>
      </c>
      <c r="L33" s="1">
        <v>13.95</v>
      </c>
      <c r="M33" s="1">
        <v>14.63</v>
      </c>
      <c r="N33" s="1">
        <v>14.39</v>
      </c>
      <c r="O33" s="1">
        <v>31.96</v>
      </c>
      <c r="P33" s="1">
        <v>14.76</v>
      </c>
      <c r="Q33" s="1">
        <v>11.52</v>
      </c>
      <c r="R33" s="2">
        <v>11.74</v>
      </c>
      <c r="S33" s="3">
        <v>5.94</v>
      </c>
      <c r="T33" s="2">
        <v>10.895</v>
      </c>
      <c r="U33" s="2">
        <v>42.673999999999999</v>
      </c>
      <c r="V33" s="2">
        <v>3.9123000000000001</v>
      </c>
      <c r="W33" s="2">
        <v>4.0781000000000001</v>
      </c>
      <c r="X33" s="2">
        <v>10.872</v>
      </c>
      <c r="Y33" s="2">
        <v>10.635999999999999</v>
      </c>
      <c r="Z33" s="3">
        <v>15.356</v>
      </c>
    </row>
    <row r="34" spans="1:26" x14ac:dyDescent="0.2">
      <c r="A34" s="1">
        <v>1932</v>
      </c>
      <c r="B34" s="2">
        <v>5.8672000000000004</v>
      </c>
      <c r="C34" s="2">
        <v>2.355</v>
      </c>
      <c r="D34" s="2">
        <v>10.422000000000001</v>
      </c>
      <c r="E34" s="2">
        <v>14.391999999999999</v>
      </c>
      <c r="F34" s="2">
        <v>13.587999999999999</v>
      </c>
      <c r="G34" s="2">
        <v>12.952</v>
      </c>
      <c r="H34" s="1">
        <v>8.3267000000000007</v>
      </c>
      <c r="I34" s="1">
        <v>5.45</v>
      </c>
      <c r="J34" s="1">
        <v>5.83</v>
      </c>
      <c r="K34" s="1">
        <v>27.847000000000001</v>
      </c>
      <c r="L34" s="1">
        <v>11.05</v>
      </c>
      <c r="M34" s="1">
        <v>12.37</v>
      </c>
      <c r="N34" s="1">
        <v>11.26</v>
      </c>
      <c r="O34" s="1">
        <v>23.85</v>
      </c>
      <c r="P34" s="1">
        <v>9.77</v>
      </c>
      <c r="Q34" s="1">
        <v>8.84</v>
      </c>
      <c r="R34" s="2">
        <v>6.58</v>
      </c>
      <c r="S34" s="3">
        <v>4.83</v>
      </c>
      <c r="T34" s="2">
        <v>7.4603999999999999</v>
      </c>
      <c r="U34" s="2">
        <v>42.673999999999999</v>
      </c>
      <c r="V34" s="2">
        <v>3.5206</v>
      </c>
      <c r="W34" s="2">
        <v>3.9630000000000001</v>
      </c>
      <c r="X34" s="2">
        <v>8.1538000000000004</v>
      </c>
      <c r="Y34" s="2">
        <v>8.4169</v>
      </c>
      <c r="Z34" s="3">
        <v>12.734</v>
      </c>
    </row>
    <row r="35" spans="1:26" x14ac:dyDescent="0.2">
      <c r="A35" s="1">
        <v>1933</v>
      </c>
      <c r="B35" s="2">
        <v>5.0369000000000002</v>
      </c>
      <c r="C35" s="2">
        <v>2.355</v>
      </c>
      <c r="D35" s="2">
        <v>15.675000000000001</v>
      </c>
      <c r="E35" s="2">
        <v>12.231999999999999</v>
      </c>
      <c r="F35" s="2">
        <v>15.853</v>
      </c>
      <c r="G35" s="2">
        <v>16.902000000000001</v>
      </c>
      <c r="H35" s="1">
        <v>11.375999999999999</v>
      </c>
      <c r="I35" s="1">
        <v>5.09</v>
      </c>
      <c r="J35" s="1">
        <v>6.63</v>
      </c>
      <c r="K35" s="1">
        <v>28.439</v>
      </c>
      <c r="L35" s="1">
        <v>11.05</v>
      </c>
      <c r="M35" s="1">
        <v>16.989999999999998</v>
      </c>
      <c r="N35" s="1">
        <v>12.6</v>
      </c>
      <c r="O35" s="1">
        <v>33.99</v>
      </c>
      <c r="P35" s="1">
        <v>16.34</v>
      </c>
      <c r="Q35" s="1">
        <v>10.31</v>
      </c>
      <c r="R35" s="2">
        <v>11.32</v>
      </c>
      <c r="S35" s="3">
        <v>5.86</v>
      </c>
      <c r="T35" s="2">
        <v>9.4193999999999996</v>
      </c>
      <c r="U35" s="2">
        <v>42.673999999999999</v>
      </c>
      <c r="V35" s="2">
        <v>6.2529000000000003</v>
      </c>
      <c r="W35" s="2">
        <v>4.9348999999999998</v>
      </c>
      <c r="X35" s="2">
        <v>9.9230999999999998</v>
      </c>
      <c r="Y35" s="2">
        <v>11.778</v>
      </c>
      <c r="Z35" s="3">
        <v>14.231999999999999</v>
      </c>
    </row>
    <row r="36" spans="1:26" x14ac:dyDescent="0.2">
      <c r="A36" s="1">
        <v>1934</v>
      </c>
      <c r="B36" s="2">
        <v>6.1439000000000004</v>
      </c>
      <c r="C36" s="2">
        <v>2.7831999999999999</v>
      </c>
      <c r="D36" s="2">
        <v>21.193999999999999</v>
      </c>
      <c r="E36" s="2">
        <v>15.912000000000001</v>
      </c>
      <c r="F36" s="2">
        <v>21.515000000000001</v>
      </c>
      <c r="G36" s="2">
        <v>27.561</v>
      </c>
      <c r="H36" s="1">
        <v>13.956</v>
      </c>
      <c r="I36" s="1">
        <v>4.1100000000000003</v>
      </c>
      <c r="J36" s="1">
        <v>6.98</v>
      </c>
      <c r="K36" s="1">
        <v>28.187999999999999</v>
      </c>
      <c r="L36" s="1">
        <v>15.7</v>
      </c>
      <c r="M36" s="1">
        <v>21.9</v>
      </c>
      <c r="N36" s="1">
        <v>14.18</v>
      </c>
      <c r="O36" s="1">
        <v>41.6</v>
      </c>
      <c r="P36" s="1">
        <v>15.23</v>
      </c>
      <c r="Q36" s="1">
        <v>15.75</v>
      </c>
      <c r="R36" s="2">
        <v>24.82</v>
      </c>
      <c r="S36" s="3">
        <v>7.34</v>
      </c>
      <c r="T36" s="2">
        <v>11.311</v>
      </c>
      <c r="U36" s="2">
        <v>39.56</v>
      </c>
      <c r="V36" s="2">
        <v>8.3442000000000007</v>
      </c>
      <c r="W36" s="2">
        <v>6.8162000000000003</v>
      </c>
      <c r="X36" s="2">
        <v>9.9230999999999998</v>
      </c>
      <c r="Y36" s="2">
        <v>12.157999999999999</v>
      </c>
      <c r="Z36" s="3">
        <v>16.853999999999999</v>
      </c>
    </row>
    <row r="37" spans="1:26" x14ac:dyDescent="0.2">
      <c r="A37" s="1">
        <v>1935</v>
      </c>
      <c r="B37" s="2">
        <v>4.9261999999999997</v>
      </c>
      <c r="C37" s="2">
        <v>2.6762000000000001</v>
      </c>
      <c r="D37" s="2">
        <v>19.995999999999999</v>
      </c>
      <c r="E37" s="2">
        <v>20.785</v>
      </c>
      <c r="F37" s="2">
        <v>24.062999999999999</v>
      </c>
      <c r="G37" s="2">
        <v>34.526000000000003</v>
      </c>
      <c r="H37" s="1">
        <v>18.53</v>
      </c>
      <c r="I37" s="1">
        <v>4.37</v>
      </c>
      <c r="J37" s="1">
        <v>11.47</v>
      </c>
      <c r="K37" s="1">
        <v>28.41</v>
      </c>
      <c r="L37" s="1">
        <v>22.38</v>
      </c>
      <c r="M37" s="1">
        <v>22.66</v>
      </c>
      <c r="N37" s="1">
        <v>16.53</v>
      </c>
      <c r="O37" s="1">
        <v>38.049999999999997</v>
      </c>
      <c r="P37" s="1">
        <v>17.38</v>
      </c>
      <c r="Q37" s="1">
        <v>18.57</v>
      </c>
      <c r="R37" s="2">
        <v>23.63</v>
      </c>
      <c r="S37" s="3">
        <v>6.59</v>
      </c>
      <c r="T37" s="2">
        <v>11.606999999999999</v>
      </c>
      <c r="U37" s="2">
        <v>37.545999999999999</v>
      </c>
      <c r="V37" s="2">
        <v>8.0611999999999995</v>
      </c>
      <c r="W37" s="2">
        <v>9.1323000000000008</v>
      </c>
      <c r="X37" s="2">
        <v>10.41</v>
      </c>
      <c r="Y37" s="2">
        <v>12.654999999999999</v>
      </c>
      <c r="Z37" s="3">
        <v>16.478999999999999</v>
      </c>
    </row>
    <row r="38" spans="1:26" x14ac:dyDescent="0.2">
      <c r="A38" s="1">
        <v>1936</v>
      </c>
      <c r="B38" s="2">
        <v>5.2583000000000002</v>
      </c>
      <c r="C38" s="2">
        <v>3.6396000000000002</v>
      </c>
      <c r="D38" s="2">
        <v>20.591999999999999</v>
      </c>
      <c r="E38" s="2">
        <v>20.405000000000001</v>
      </c>
      <c r="F38" s="2">
        <v>26.611000000000001</v>
      </c>
      <c r="G38" s="2">
        <v>35.502000000000002</v>
      </c>
      <c r="H38" s="1">
        <v>20.289000000000001</v>
      </c>
      <c r="I38" s="1">
        <v>4.5</v>
      </c>
      <c r="J38" s="1">
        <v>13.16</v>
      </c>
      <c r="K38" s="1">
        <v>27.422999999999998</v>
      </c>
      <c r="L38" s="1">
        <v>22.67</v>
      </c>
      <c r="M38" s="1">
        <v>22.94</v>
      </c>
      <c r="N38" s="1">
        <v>17.46</v>
      </c>
      <c r="O38" s="1">
        <v>46.68</v>
      </c>
      <c r="P38" s="1">
        <v>19.920000000000002</v>
      </c>
      <c r="Q38" s="1">
        <v>17.77</v>
      </c>
      <c r="R38" s="2">
        <v>31.55</v>
      </c>
      <c r="S38" s="3">
        <v>7.19</v>
      </c>
      <c r="T38" s="2">
        <v>12.707000000000001</v>
      </c>
      <c r="U38" s="2">
        <v>37.545999999999999</v>
      </c>
      <c r="V38" s="2">
        <v>7.4249000000000001</v>
      </c>
      <c r="W38" s="2">
        <v>6.4069000000000003</v>
      </c>
      <c r="X38" s="2">
        <v>12.077</v>
      </c>
      <c r="Y38" s="2">
        <v>14.32</v>
      </c>
      <c r="Z38" s="3">
        <v>16.478999999999999</v>
      </c>
    </row>
    <row r="39" spans="1:26" x14ac:dyDescent="0.2">
      <c r="A39" s="1">
        <v>1937</v>
      </c>
      <c r="B39" s="2">
        <v>6.0885999999999996</v>
      </c>
      <c r="C39" s="2">
        <v>4.4960000000000004</v>
      </c>
      <c r="D39" s="2">
        <v>23.763999999999999</v>
      </c>
      <c r="E39" s="2">
        <v>21.632999999999999</v>
      </c>
      <c r="F39" s="2">
        <v>37.933999999999997</v>
      </c>
      <c r="G39" s="2">
        <v>43.741</v>
      </c>
      <c r="H39" s="1">
        <v>20.640999999999998</v>
      </c>
      <c r="I39" s="1">
        <v>6.42</v>
      </c>
      <c r="J39" s="1">
        <v>14.51</v>
      </c>
      <c r="K39" s="1">
        <v>26.327000000000002</v>
      </c>
      <c r="L39" s="1">
        <v>25</v>
      </c>
      <c r="M39" s="1">
        <v>20.2</v>
      </c>
      <c r="N39" s="1">
        <v>19.43</v>
      </c>
      <c r="O39" s="1">
        <v>51.75</v>
      </c>
      <c r="P39" s="1">
        <v>25.9</v>
      </c>
      <c r="Q39" s="1">
        <v>16.920000000000002</v>
      </c>
      <c r="R39" s="2">
        <v>36.96</v>
      </c>
      <c r="S39" s="3">
        <v>9.36</v>
      </c>
      <c r="T39" s="2">
        <v>17.672000000000001</v>
      </c>
      <c r="U39" s="2">
        <v>36.813000000000002</v>
      </c>
      <c r="V39" s="2">
        <v>8.6879000000000008</v>
      </c>
      <c r="W39" s="2">
        <v>6.3771000000000004</v>
      </c>
      <c r="X39" s="2">
        <v>15.41</v>
      </c>
      <c r="Y39" s="2">
        <v>19.055</v>
      </c>
      <c r="Z39" s="3">
        <v>16.853999999999999</v>
      </c>
    </row>
    <row r="40" spans="1:26" x14ac:dyDescent="0.2">
      <c r="A40" s="1">
        <v>1938</v>
      </c>
      <c r="B40" s="2">
        <v>4.2619999999999996</v>
      </c>
      <c r="C40" s="2">
        <v>2.7831999999999999</v>
      </c>
      <c r="D40" s="2">
        <v>22.263999999999999</v>
      </c>
      <c r="E40" s="2">
        <v>19.850000000000001</v>
      </c>
      <c r="F40" s="2">
        <v>28.309000000000001</v>
      </c>
      <c r="G40" s="2">
        <v>23.143999999999998</v>
      </c>
      <c r="H40" s="1">
        <v>17.004999999999999</v>
      </c>
      <c r="I40" s="1">
        <v>5.68</v>
      </c>
      <c r="J40" s="1">
        <v>12.54</v>
      </c>
      <c r="K40" s="1">
        <v>27.103000000000002</v>
      </c>
      <c r="L40" s="1">
        <v>19.77</v>
      </c>
      <c r="M40" s="1">
        <v>16.43</v>
      </c>
      <c r="N40" s="1">
        <v>17.27</v>
      </c>
      <c r="O40" s="1">
        <v>35.51</v>
      </c>
      <c r="P40" s="1">
        <v>18.079999999999998</v>
      </c>
      <c r="Q40" s="1">
        <v>17.3</v>
      </c>
      <c r="R40" s="2">
        <v>27.93</v>
      </c>
      <c r="S40" s="3">
        <v>8.4600000000000009</v>
      </c>
      <c r="T40" s="2">
        <v>13.417999999999999</v>
      </c>
      <c r="U40" s="2">
        <v>36.630000000000003</v>
      </c>
      <c r="V40" s="2">
        <v>6.7629999999999999</v>
      </c>
      <c r="W40" s="2">
        <v>6.1426999999999996</v>
      </c>
      <c r="X40" s="2">
        <v>12.154</v>
      </c>
      <c r="Y40" s="2">
        <v>13.473000000000001</v>
      </c>
      <c r="Z40" s="3">
        <v>17.603000000000002</v>
      </c>
    </row>
    <row r="41" spans="1:26" x14ac:dyDescent="0.2">
      <c r="A41" s="1">
        <v>1939</v>
      </c>
      <c r="B41" s="2">
        <v>4.0959000000000003</v>
      </c>
      <c r="C41" s="2">
        <v>2.5691000000000002</v>
      </c>
      <c r="D41" s="2">
        <v>19.355</v>
      </c>
      <c r="E41" s="2">
        <v>19.207999999999998</v>
      </c>
      <c r="F41" s="2">
        <v>17.552</v>
      </c>
      <c r="G41" s="2">
        <v>21.233000000000001</v>
      </c>
      <c r="H41" s="1">
        <v>17.709</v>
      </c>
      <c r="I41" s="1">
        <v>5.43</v>
      </c>
      <c r="J41" s="1">
        <v>10.28</v>
      </c>
      <c r="K41" s="1">
        <v>28.385000000000002</v>
      </c>
      <c r="L41" s="1">
        <v>20.350000000000001</v>
      </c>
      <c r="M41" s="1">
        <v>17.559999999999999</v>
      </c>
      <c r="N41" s="1">
        <v>23.54</v>
      </c>
      <c r="O41" s="1">
        <v>42.11</v>
      </c>
      <c r="P41" s="1">
        <v>21.03</v>
      </c>
      <c r="Q41" s="1">
        <v>12.43</v>
      </c>
      <c r="R41" s="2">
        <v>33.5</v>
      </c>
      <c r="S41" s="3">
        <v>8.73</v>
      </c>
      <c r="T41" s="2">
        <v>14.706</v>
      </c>
      <c r="U41" s="2">
        <v>36.630000000000003</v>
      </c>
      <c r="V41" s="2">
        <v>8.0451999999999995</v>
      </c>
      <c r="W41" s="2">
        <v>5.5529999999999999</v>
      </c>
      <c r="X41" s="2">
        <v>12.949</v>
      </c>
      <c r="Y41" s="2">
        <v>14.933999999999999</v>
      </c>
      <c r="Z41" s="3">
        <v>16.105</v>
      </c>
    </row>
    <row r="42" spans="1:26" x14ac:dyDescent="0.2">
      <c r="A42" s="1">
        <v>1940</v>
      </c>
      <c r="B42" s="2">
        <v>3.9298999999999999</v>
      </c>
      <c r="C42" s="2">
        <v>2.7296999999999998</v>
      </c>
      <c r="D42" s="2">
        <v>19.77</v>
      </c>
      <c r="E42" s="2">
        <v>23.088000000000001</v>
      </c>
      <c r="F42" s="2">
        <v>18.684000000000001</v>
      </c>
      <c r="G42" s="2">
        <v>24.460999999999999</v>
      </c>
      <c r="H42" s="1">
        <v>15.95</v>
      </c>
      <c r="I42" s="1">
        <v>6.85</v>
      </c>
      <c r="J42" s="1">
        <v>10.5</v>
      </c>
      <c r="K42" s="1">
        <v>30.986000000000001</v>
      </c>
      <c r="L42" s="1">
        <v>20.93</v>
      </c>
      <c r="M42" s="1">
        <v>19.54</v>
      </c>
      <c r="N42" s="1">
        <v>22.36</v>
      </c>
      <c r="O42" s="1">
        <v>48.71</v>
      </c>
      <c r="P42" s="1">
        <v>22.07</v>
      </c>
      <c r="Q42" s="1">
        <v>10.71</v>
      </c>
      <c r="R42" s="2">
        <v>38.17</v>
      </c>
      <c r="S42" s="3">
        <v>12.57</v>
      </c>
      <c r="T42" s="2">
        <v>15.162000000000001</v>
      </c>
      <c r="U42" s="2">
        <v>34.249000000000002</v>
      </c>
      <c r="V42" s="2">
        <v>7.9668999999999999</v>
      </c>
      <c r="W42" s="2">
        <v>4.9405999999999999</v>
      </c>
      <c r="X42" s="2">
        <v>13.282</v>
      </c>
      <c r="Y42" s="2">
        <v>18.529</v>
      </c>
      <c r="Z42" s="3">
        <v>17.603000000000002</v>
      </c>
    </row>
    <row r="43" spans="1:26" x14ac:dyDescent="0.2">
      <c r="A43" s="1">
        <v>1941</v>
      </c>
      <c r="B43" s="2">
        <v>6.2545999999999999</v>
      </c>
      <c r="C43" s="2">
        <v>4.0678000000000001</v>
      </c>
      <c r="D43" s="2">
        <v>25.3</v>
      </c>
      <c r="E43" s="2">
        <v>25.814</v>
      </c>
      <c r="F43" s="2">
        <v>18.684000000000001</v>
      </c>
      <c r="G43" s="2">
        <v>29.939</v>
      </c>
      <c r="H43" s="1">
        <v>19.82</v>
      </c>
      <c r="I43" s="1">
        <v>7.99</v>
      </c>
      <c r="J43" s="1">
        <v>10.83</v>
      </c>
      <c r="K43" s="1">
        <v>32.08</v>
      </c>
      <c r="L43" s="1">
        <v>28.2</v>
      </c>
      <c r="M43" s="1">
        <v>27.09</v>
      </c>
      <c r="N43" s="1">
        <v>21.23</v>
      </c>
      <c r="O43" s="1">
        <v>55.3</v>
      </c>
      <c r="P43" s="1">
        <v>25.72</v>
      </c>
      <c r="Q43" s="1">
        <v>13.05</v>
      </c>
      <c r="R43" s="2">
        <v>42.4</v>
      </c>
      <c r="S43" s="3">
        <v>15.86</v>
      </c>
      <c r="T43" s="2">
        <v>15.833</v>
      </c>
      <c r="U43" s="2">
        <v>30.22</v>
      </c>
      <c r="V43" s="2">
        <v>8.3170000000000002</v>
      </c>
      <c r="W43" s="2">
        <v>4.9420000000000002</v>
      </c>
      <c r="X43" s="2">
        <v>14.846</v>
      </c>
      <c r="Y43" s="2">
        <v>21.831</v>
      </c>
      <c r="Z43" s="3">
        <v>18.727</v>
      </c>
    </row>
    <row r="44" spans="1:26" x14ac:dyDescent="0.2">
      <c r="A44" s="1">
        <v>1942</v>
      </c>
      <c r="B44" s="2">
        <v>7.4169999999999998</v>
      </c>
      <c r="C44" s="2">
        <v>4.7636000000000003</v>
      </c>
      <c r="D44" s="2">
        <v>32.972999999999999</v>
      </c>
      <c r="E44" s="2">
        <v>28.353000000000002</v>
      </c>
      <c r="F44" s="2">
        <v>20.949000000000002</v>
      </c>
      <c r="G44" s="2">
        <v>35.375</v>
      </c>
      <c r="H44" s="1">
        <v>29.670999999999999</v>
      </c>
      <c r="I44" s="1">
        <v>10.31</v>
      </c>
      <c r="J44" s="1">
        <v>11.22</v>
      </c>
      <c r="K44" s="1">
        <v>33.168999999999997</v>
      </c>
      <c r="L44" s="1">
        <v>34.590000000000003</v>
      </c>
      <c r="M44" s="1">
        <v>35.020000000000003</v>
      </c>
      <c r="N44" s="1">
        <v>19.940000000000001</v>
      </c>
      <c r="O44" s="1">
        <v>60.38</v>
      </c>
      <c r="P44" s="1">
        <v>26.94</v>
      </c>
      <c r="Q44" s="1">
        <v>15.15</v>
      </c>
      <c r="R44" s="2">
        <v>43.15</v>
      </c>
      <c r="S44" s="3">
        <v>17.48</v>
      </c>
      <c r="T44" s="2">
        <v>15.805999999999999</v>
      </c>
      <c r="U44" s="2">
        <v>27.472999999999999</v>
      </c>
      <c r="V44" s="2">
        <v>8.3138000000000005</v>
      </c>
      <c r="W44" s="2">
        <v>5.4463999999999997</v>
      </c>
      <c r="X44" s="2">
        <v>16.614999999999998</v>
      </c>
      <c r="Y44" s="2">
        <v>24.111000000000001</v>
      </c>
      <c r="Z44" s="3">
        <v>21.722999999999999</v>
      </c>
    </row>
    <row r="45" spans="1:26" x14ac:dyDescent="0.2">
      <c r="A45" s="1">
        <v>1943</v>
      </c>
      <c r="B45" s="2">
        <v>7.4169999999999998</v>
      </c>
      <c r="C45" s="2">
        <v>4.7636000000000003</v>
      </c>
      <c r="D45" s="2">
        <v>29.655000000000001</v>
      </c>
      <c r="E45" s="2">
        <v>29.628</v>
      </c>
      <c r="F45" s="2">
        <v>34.253999999999998</v>
      </c>
      <c r="G45" s="2">
        <v>43.868000000000002</v>
      </c>
      <c r="H45" s="1">
        <v>28.616</v>
      </c>
      <c r="I45" s="1">
        <v>10.93</v>
      </c>
      <c r="J45" s="1">
        <v>12.02</v>
      </c>
      <c r="K45" s="1">
        <v>34.676000000000002</v>
      </c>
      <c r="L45" s="1">
        <v>25</v>
      </c>
      <c r="M45" s="1">
        <v>36.630000000000003</v>
      </c>
      <c r="N45" s="1">
        <v>26.62</v>
      </c>
      <c r="O45" s="1">
        <v>59.87</v>
      </c>
      <c r="P45" s="1">
        <v>26.94</v>
      </c>
      <c r="Q45" s="1">
        <v>22.84</v>
      </c>
      <c r="R45" s="2">
        <v>43.15</v>
      </c>
      <c r="S45" s="3">
        <v>18.22</v>
      </c>
      <c r="T45" s="2">
        <v>15.805999999999999</v>
      </c>
      <c r="U45" s="2">
        <v>27.472999999999999</v>
      </c>
      <c r="V45" s="2">
        <v>8.3138000000000005</v>
      </c>
      <c r="W45" s="2">
        <v>6.3586</v>
      </c>
      <c r="X45" s="2">
        <v>16.667000000000002</v>
      </c>
      <c r="Y45" s="2">
        <v>24.111000000000001</v>
      </c>
      <c r="Z45" s="3">
        <v>24.344999999999999</v>
      </c>
    </row>
    <row r="46" spans="1:26" x14ac:dyDescent="0.2">
      <c r="A46" s="1">
        <v>1944</v>
      </c>
      <c r="B46" s="2">
        <v>7.4169999999999998</v>
      </c>
      <c r="C46" s="2">
        <v>4.7636000000000003</v>
      </c>
      <c r="D46" s="2">
        <v>28.963999999999999</v>
      </c>
      <c r="E46" s="2">
        <v>29.628</v>
      </c>
      <c r="F46" s="2">
        <v>36.518999999999998</v>
      </c>
      <c r="G46" s="2">
        <v>48.115000000000002</v>
      </c>
      <c r="H46" s="1">
        <v>28.968</v>
      </c>
      <c r="I46" s="1">
        <v>10.74</v>
      </c>
      <c r="J46" s="1">
        <v>12.28</v>
      </c>
      <c r="K46" s="1">
        <v>37.051000000000002</v>
      </c>
      <c r="L46" s="1">
        <v>25</v>
      </c>
      <c r="M46" s="1">
        <v>37.950000000000003</v>
      </c>
      <c r="N46" s="1">
        <v>32.409999999999997</v>
      </c>
      <c r="O46" s="1">
        <v>60.38</v>
      </c>
      <c r="P46" s="1">
        <v>26.94</v>
      </c>
      <c r="Q46" s="1">
        <v>27.53</v>
      </c>
      <c r="R46" s="2">
        <v>43.15</v>
      </c>
      <c r="S46" s="3">
        <v>20.260000000000002</v>
      </c>
      <c r="T46" s="2">
        <v>15.805999999999999</v>
      </c>
      <c r="U46" s="2">
        <v>27.472999999999999</v>
      </c>
      <c r="V46" s="2">
        <v>8.3138000000000005</v>
      </c>
      <c r="W46" s="2">
        <v>6.3586</v>
      </c>
      <c r="X46" s="2">
        <v>16.667000000000002</v>
      </c>
      <c r="Y46" s="2">
        <v>24.111000000000001</v>
      </c>
      <c r="Z46" s="3">
        <v>27.715</v>
      </c>
    </row>
    <row r="47" spans="1:26" x14ac:dyDescent="0.2">
      <c r="A47" s="1">
        <v>1945</v>
      </c>
      <c r="B47" s="2">
        <v>7.5277000000000003</v>
      </c>
      <c r="C47" s="2">
        <v>4.7636000000000003</v>
      </c>
      <c r="D47" s="2">
        <v>28.963999999999999</v>
      </c>
      <c r="E47" s="2">
        <v>29.628</v>
      </c>
      <c r="F47" s="2">
        <v>39.35</v>
      </c>
      <c r="G47" s="2">
        <v>49.558999999999997</v>
      </c>
      <c r="H47" s="1">
        <v>34.479999999999997</v>
      </c>
      <c r="I47" s="1">
        <v>10.75</v>
      </c>
      <c r="J47" s="1">
        <v>11.86</v>
      </c>
      <c r="K47" s="1">
        <v>38.652000000000001</v>
      </c>
      <c r="L47" s="1">
        <v>25</v>
      </c>
      <c r="M47" s="1">
        <v>42.48</v>
      </c>
      <c r="N47" s="1">
        <v>31.6</v>
      </c>
      <c r="O47" s="1">
        <v>59.87</v>
      </c>
      <c r="P47" s="1">
        <v>26.94</v>
      </c>
      <c r="Q47" s="1">
        <v>26.85</v>
      </c>
      <c r="R47" s="2">
        <v>43.15</v>
      </c>
      <c r="S47" s="3">
        <v>17.399999999999999</v>
      </c>
      <c r="T47" s="2">
        <v>15.805999999999999</v>
      </c>
      <c r="U47" s="2">
        <v>27.472999999999999</v>
      </c>
      <c r="V47" s="2">
        <v>8.3138000000000005</v>
      </c>
      <c r="W47" s="2">
        <v>7.3788999999999998</v>
      </c>
      <c r="X47" s="2">
        <v>16.667000000000002</v>
      </c>
      <c r="Y47" s="2">
        <v>24.111000000000001</v>
      </c>
      <c r="Z47" s="3">
        <v>28.463999999999999</v>
      </c>
    </row>
    <row r="48" spans="1:26" x14ac:dyDescent="0.2">
      <c r="A48" s="1">
        <v>1946</v>
      </c>
      <c r="B48" s="2">
        <v>10.24</v>
      </c>
      <c r="C48" s="2">
        <v>6.1551999999999998</v>
      </c>
      <c r="D48" s="2">
        <v>27.443000000000001</v>
      </c>
      <c r="E48" s="2">
        <v>34.177</v>
      </c>
      <c r="F48" s="2">
        <v>64.545000000000002</v>
      </c>
      <c r="G48" s="2">
        <v>69.305999999999997</v>
      </c>
      <c r="H48" s="1">
        <v>41.634</v>
      </c>
      <c r="I48" s="1">
        <v>12.38</v>
      </c>
      <c r="J48" s="1">
        <v>12.87</v>
      </c>
      <c r="K48" s="1">
        <v>43.920999999999999</v>
      </c>
      <c r="L48" s="1">
        <v>25</v>
      </c>
      <c r="M48" s="1">
        <v>54.47</v>
      </c>
      <c r="N48" s="1">
        <v>39.56</v>
      </c>
      <c r="O48" s="1">
        <v>52.26</v>
      </c>
      <c r="P48" s="1">
        <v>31.81</v>
      </c>
      <c r="Q48" s="1">
        <v>28.78</v>
      </c>
      <c r="R48" s="2">
        <v>43.15</v>
      </c>
      <c r="S48" s="3">
        <v>19.12</v>
      </c>
      <c r="T48" s="2">
        <v>18.544</v>
      </c>
      <c r="U48" s="2">
        <v>25.640999999999998</v>
      </c>
      <c r="V48" s="2">
        <v>8.7199000000000009</v>
      </c>
      <c r="W48" s="2">
        <v>11.388999999999999</v>
      </c>
      <c r="X48" s="2">
        <v>20.795000000000002</v>
      </c>
      <c r="Y48" s="2">
        <v>25.513999999999999</v>
      </c>
      <c r="Z48" s="3">
        <v>28.838999999999999</v>
      </c>
    </row>
    <row r="49" spans="1:26" x14ac:dyDescent="0.2">
      <c r="A49" s="1">
        <v>1947</v>
      </c>
      <c r="B49" s="2">
        <v>14.779</v>
      </c>
      <c r="C49" s="2">
        <v>18.68</v>
      </c>
      <c r="D49" s="2">
        <v>38.020000000000003</v>
      </c>
      <c r="E49" s="2">
        <v>54.719000000000001</v>
      </c>
      <c r="F49" s="2">
        <v>75.019000000000005</v>
      </c>
      <c r="G49" s="2">
        <v>87.524000000000001</v>
      </c>
      <c r="H49" s="1">
        <v>56.292999999999999</v>
      </c>
      <c r="I49" s="1">
        <v>11.96</v>
      </c>
      <c r="J49" s="1">
        <v>12.21</v>
      </c>
      <c r="K49" s="1">
        <v>45.997999999999998</v>
      </c>
      <c r="L49" s="1">
        <v>51.74</v>
      </c>
      <c r="M49" s="1">
        <v>62.02</v>
      </c>
      <c r="N49" s="1">
        <v>64.33</v>
      </c>
      <c r="O49" s="1">
        <v>63.01</v>
      </c>
      <c r="P49" s="1">
        <v>50.06</v>
      </c>
      <c r="Q49" s="1">
        <v>28.91</v>
      </c>
      <c r="R49" s="2">
        <v>40.22</v>
      </c>
      <c r="S49" s="3">
        <v>21.39</v>
      </c>
      <c r="T49" s="2">
        <v>28.123999999999999</v>
      </c>
      <c r="U49" s="2">
        <v>25.640999999999998</v>
      </c>
      <c r="V49" s="2">
        <v>12.462999999999999</v>
      </c>
      <c r="W49" s="2">
        <v>10.205</v>
      </c>
      <c r="X49" s="2">
        <v>37.615000000000002</v>
      </c>
      <c r="Y49" s="2">
        <v>30.687000000000001</v>
      </c>
      <c r="Z49" s="3">
        <v>34.831000000000003</v>
      </c>
    </row>
    <row r="50" spans="1:26" x14ac:dyDescent="0.2">
      <c r="A50" s="1">
        <v>1948</v>
      </c>
      <c r="B50" s="2">
        <v>15</v>
      </c>
      <c r="C50" s="2">
        <v>21.248999999999999</v>
      </c>
      <c r="D50" s="2">
        <v>40.439</v>
      </c>
      <c r="E50" s="2">
        <v>57.991999999999997</v>
      </c>
      <c r="F50" s="2">
        <v>67.376000000000005</v>
      </c>
      <c r="G50" s="2">
        <v>40.738</v>
      </c>
      <c r="H50" s="1">
        <v>49.607999999999997</v>
      </c>
      <c r="I50" s="1">
        <v>9.89</v>
      </c>
      <c r="J50" s="1">
        <v>8.86</v>
      </c>
      <c r="K50" s="1">
        <v>46.981000000000002</v>
      </c>
      <c r="L50" s="1">
        <v>63.37</v>
      </c>
      <c r="M50" s="1">
        <v>58.91</v>
      </c>
      <c r="N50" s="1">
        <v>77.92</v>
      </c>
      <c r="O50" s="1">
        <v>83.51</v>
      </c>
      <c r="P50" s="1">
        <v>48.49</v>
      </c>
      <c r="Q50" s="1">
        <v>27.22</v>
      </c>
      <c r="R50" s="2">
        <v>42.21</v>
      </c>
      <c r="S50" s="3">
        <v>26.09</v>
      </c>
      <c r="T50" s="2">
        <v>29.573</v>
      </c>
      <c r="U50" s="2">
        <v>28.754999999999999</v>
      </c>
      <c r="V50" s="2">
        <v>15.868</v>
      </c>
      <c r="W50" s="2">
        <v>10.566000000000001</v>
      </c>
      <c r="X50" s="2">
        <v>46.256</v>
      </c>
      <c r="Y50" s="2">
        <v>39.716999999999999</v>
      </c>
      <c r="Z50" s="3">
        <v>35.581000000000003</v>
      </c>
    </row>
    <row r="51" spans="1:26" x14ac:dyDescent="0.2">
      <c r="A51" s="1">
        <v>1949</v>
      </c>
      <c r="B51" s="2">
        <v>18.103000000000002</v>
      </c>
      <c r="C51" s="2">
        <v>11.561</v>
      </c>
      <c r="D51" s="2">
        <v>43.072000000000003</v>
      </c>
      <c r="E51" s="2">
        <v>50.082000000000001</v>
      </c>
      <c r="F51" s="2">
        <v>56.027999999999999</v>
      </c>
      <c r="G51" s="2">
        <v>60.771000000000001</v>
      </c>
      <c r="H51" s="1">
        <v>48.787999999999997</v>
      </c>
      <c r="I51" s="1">
        <v>7.84</v>
      </c>
      <c r="J51" s="1">
        <v>7.8</v>
      </c>
      <c r="K51" s="1">
        <v>52.05</v>
      </c>
      <c r="L51" s="1">
        <v>46.8</v>
      </c>
      <c r="M51" s="1">
        <v>56.92</v>
      </c>
      <c r="N51" s="1">
        <v>56.71</v>
      </c>
      <c r="O51" s="1">
        <v>84.42</v>
      </c>
      <c r="P51" s="1">
        <v>43.11</v>
      </c>
      <c r="Q51" s="1">
        <v>26.99</v>
      </c>
      <c r="R51" s="2">
        <v>33.68</v>
      </c>
      <c r="S51" s="3">
        <v>18.21</v>
      </c>
      <c r="T51" s="2">
        <v>25.763000000000002</v>
      </c>
      <c r="U51" s="2">
        <v>31.135999999999999</v>
      </c>
      <c r="V51" s="2">
        <v>15.882999999999999</v>
      </c>
      <c r="W51" s="2">
        <v>10.221</v>
      </c>
      <c r="X51" s="2">
        <v>39.384999999999998</v>
      </c>
      <c r="Y51" s="2">
        <v>35.479999999999997</v>
      </c>
      <c r="Z51" s="3">
        <v>33.332999999999998</v>
      </c>
    </row>
    <row r="52" spans="1:26" x14ac:dyDescent="0.2">
      <c r="A52" s="1">
        <v>1950</v>
      </c>
      <c r="B52" s="2">
        <v>25.861999999999998</v>
      </c>
      <c r="C52" s="2">
        <v>17.181000000000001</v>
      </c>
      <c r="D52" s="2">
        <v>38.369999999999997</v>
      </c>
      <c r="E52" s="2">
        <v>42.234999999999999</v>
      </c>
      <c r="F52" s="2">
        <v>49.645000000000003</v>
      </c>
      <c r="G52" s="2">
        <v>65.585999999999999</v>
      </c>
      <c r="H52" s="1">
        <v>58.404000000000003</v>
      </c>
      <c r="I52" s="1">
        <v>5.41</v>
      </c>
      <c r="J52" s="1">
        <v>4.09</v>
      </c>
      <c r="K52" s="1">
        <v>54.383000000000003</v>
      </c>
      <c r="L52" s="1">
        <v>42.44</v>
      </c>
      <c r="M52" s="1">
        <v>67.680000000000007</v>
      </c>
      <c r="N52" s="1">
        <v>62.8</v>
      </c>
      <c r="O52" s="1">
        <v>101.07</v>
      </c>
      <c r="P52" s="1">
        <v>49.88</v>
      </c>
      <c r="Q52" s="1">
        <v>28.02</v>
      </c>
      <c r="R52" s="2">
        <v>78.83</v>
      </c>
      <c r="S52" s="3">
        <v>19.55</v>
      </c>
      <c r="T52" s="2">
        <v>28.5</v>
      </c>
      <c r="U52" s="2">
        <v>32.417999999999999</v>
      </c>
      <c r="V52" s="2">
        <v>15.275</v>
      </c>
      <c r="W52" s="2">
        <v>10.539</v>
      </c>
      <c r="X52" s="2">
        <v>34.101999999999997</v>
      </c>
      <c r="Y52" s="2">
        <v>40.536000000000001</v>
      </c>
      <c r="Z52" s="3">
        <v>30.337</v>
      </c>
    </row>
    <row r="53" spans="1:26" x14ac:dyDescent="0.2">
      <c r="A53" s="1">
        <v>1951</v>
      </c>
      <c r="B53" s="2">
        <v>30.516999999999999</v>
      </c>
      <c r="C53" s="2">
        <v>19.001000000000001</v>
      </c>
      <c r="D53" s="2">
        <v>48.151000000000003</v>
      </c>
      <c r="E53" s="2">
        <v>44.613999999999997</v>
      </c>
      <c r="F53" s="2">
        <v>57.447000000000003</v>
      </c>
      <c r="G53" s="2">
        <v>69.341999999999999</v>
      </c>
      <c r="H53" s="1">
        <v>66.495999999999995</v>
      </c>
      <c r="I53" s="1">
        <v>5.39</v>
      </c>
      <c r="J53" s="1">
        <v>4.7699999999999996</v>
      </c>
      <c r="K53" s="1">
        <v>54.383000000000003</v>
      </c>
      <c r="L53" s="1">
        <v>67.150000000000006</v>
      </c>
      <c r="M53" s="1">
        <v>75.33</v>
      </c>
      <c r="N53" s="1">
        <v>93.5</v>
      </c>
      <c r="O53" s="1">
        <v>137.24</v>
      </c>
      <c r="P53" s="1">
        <v>59.27</v>
      </c>
      <c r="Q53" s="1">
        <v>33.119999999999997</v>
      </c>
      <c r="R53" s="2">
        <v>113.3</v>
      </c>
      <c r="S53" s="3">
        <v>28.1</v>
      </c>
      <c r="T53" s="2">
        <v>32.472000000000001</v>
      </c>
      <c r="U53" s="2">
        <v>34.798999999999999</v>
      </c>
      <c r="V53" s="2">
        <v>20.318000000000001</v>
      </c>
      <c r="W53" s="2">
        <v>12.699</v>
      </c>
      <c r="X53" s="2">
        <v>44.872</v>
      </c>
      <c r="Y53" s="2">
        <v>52.606000000000002</v>
      </c>
      <c r="Z53" s="3">
        <v>35.954999999999998</v>
      </c>
    </row>
    <row r="54" spans="1:26" x14ac:dyDescent="0.2">
      <c r="A54" s="1">
        <v>1952</v>
      </c>
      <c r="B54" s="2">
        <v>29.483000000000001</v>
      </c>
      <c r="C54" s="2">
        <v>18.946999999999999</v>
      </c>
      <c r="D54" s="2">
        <v>40.156999999999996</v>
      </c>
      <c r="E54" s="2">
        <v>48.29</v>
      </c>
      <c r="F54" s="2">
        <v>60.283000000000001</v>
      </c>
      <c r="G54" s="2">
        <v>60.289000000000001</v>
      </c>
      <c r="H54" s="1">
        <v>48.905000000000001</v>
      </c>
      <c r="I54" s="1">
        <v>5.73</v>
      </c>
      <c r="J54" s="1">
        <v>4.6100000000000003</v>
      </c>
      <c r="K54" s="1">
        <v>55.125999999999998</v>
      </c>
      <c r="L54" s="1">
        <v>40.119999999999997</v>
      </c>
      <c r="M54" s="1">
        <v>66.930000000000007</v>
      </c>
      <c r="N54" s="1">
        <v>56.02</v>
      </c>
      <c r="O54" s="1">
        <v>83.87</v>
      </c>
      <c r="P54" s="1">
        <v>30.94</v>
      </c>
      <c r="Q54" s="1">
        <v>33.08</v>
      </c>
      <c r="R54" s="2">
        <v>73.98</v>
      </c>
      <c r="S54" s="3">
        <v>29.36</v>
      </c>
      <c r="T54" s="2">
        <v>32.472000000000001</v>
      </c>
      <c r="U54" s="2">
        <v>35.530999999999999</v>
      </c>
      <c r="V54" s="2">
        <v>19.260999999999999</v>
      </c>
      <c r="W54" s="2">
        <v>12.069000000000001</v>
      </c>
      <c r="X54" s="2">
        <v>42.231000000000002</v>
      </c>
      <c r="Y54" s="2">
        <v>47.404000000000003</v>
      </c>
      <c r="Z54" s="3">
        <v>36.704000000000001</v>
      </c>
    </row>
    <row r="55" spans="1:26" x14ac:dyDescent="0.2">
      <c r="A55" s="1">
        <v>1953</v>
      </c>
      <c r="B55" s="2">
        <v>29.483000000000001</v>
      </c>
      <c r="C55" s="2">
        <v>19.856999999999999</v>
      </c>
      <c r="D55" s="2">
        <v>48.057000000000002</v>
      </c>
      <c r="E55" s="2">
        <v>53.975000000000001</v>
      </c>
      <c r="F55" s="2">
        <v>54.61</v>
      </c>
      <c r="G55" s="2">
        <v>57.978000000000002</v>
      </c>
      <c r="H55" s="1">
        <v>39.991999999999997</v>
      </c>
      <c r="I55" s="1">
        <v>6.44</v>
      </c>
      <c r="J55" s="1">
        <v>6.1</v>
      </c>
      <c r="K55" s="1">
        <v>55.125999999999998</v>
      </c>
      <c r="L55" s="1">
        <v>35.47</v>
      </c>
      <c r="M55" s="1">
        <v>60.89</v>
      </c>
      <c r="N55" s="1">
        <v>44.48</v>
      </c>
      <c r="O55" s="1">
        <v>87.77</v>
      </c>
      <c r="P55" s="1">
        <v>30.59</v>
      </c>
      <c r="Q55" s="1">
        <v>34.89</v>
      </c>
      <c r="R55" s="2">
        <v>46.48</v>
      </c>
      <c r="S55" s="3">
        <v>25.26</v>
      </c>
      <c r="T55" s="2">
        <v>38.643999999999998</v>
      </c>
      <c r="U55" s="2">
        <v>38.277999999999999</v>
      </c>
      <c r="V55" s="2">
        <v>15.323</v>
      </c>
      <c r="W55" s="2">
        <v>12.105</v>
      </c>
      <c r="X55" s="2">
        <v>34.590000000000003</v>
      </c>
      <c r="Y55" s="2">
        <v>31.739000000000001</v>
      </c>
      <c r="Z55" s="3">
        <v>35.206000000000003</v>
      </c>
    </row>
    <row r="56" spans="1:26" x14ac:dyDescent="0.2">
      <c r="A56" s="1">
        <v>1954</v>
      </c>
      <c r="B56" s="2">
        <v>39.828000000000003</v>
      </c>
      <c r="C56" s="2">
        <v>30.937000000000001</v>
      </c>
      <c r="D56" s="2">
        <v>69.405000000000001</v>
      </c>
      <c r="E56" s="2">
        <v>48.784999999999997</v>
      </c>
      <c r="F56" s="2">
        <v>47.518000000000001</v>
      </c>
      <c r="G56" s="2">
        <v>56.148000000000003</v>
      </c>
      <c r="H56" s="1">
        <v>38.232999999999997</v>
      </c>
      <c r="I56" s="1">
        <v>6.21</v>
      </c>
      <c r="J56" s="1">
        <v>5.05</v>
      </c>
      <c r="K56" s="1">
        <v>56.646999999999998</v>
      </c>
      <c r="L56" s="1">
        <v>36.340000000000003</v>
      </c>
      <c r="M56" s="1">
        <v>60.42</v>
      </c>
      <c r="N56" s="1">
        <v>52.24</v>
      </c>
      <c r="O56" s="1">
        <v>86.56</v>
      </c>
      <c r="P56" s="1">
        <v>24.68</v>
      </c>
      <c r="Q56" s="1">
        <v>35.549999999999997</v>
      </c>
      <c r="R56" s="2">
        <v>45.34</v>
      </c>
      <c r="S56" s="3">
        <v>24.48</v>
      </c>
      <c r="T56" s="2">
        <v>39.838000000000001</v>
      </c>
      <c r="U56" s="2">
        <v>39.927</v>
      </c>
      <c r="V56" s="2">
        <v>14.683</v>
      </c>
      <c r="W56" s="2">
        <v>12.113</v>
      </c>
      <c r="X56" s="2">
        <v>36.026000000000003</v>
      </c>
      <c r="Y56" s="2">
        <v>31.213000000000001</v>
      </c>
      <c r="Z56" s="3">
        <v>34.457000000000001</v>
      </c>
    </row>
    <row r="57" spans="1:26" x14ac:dyDescent="0.2">
      <c r="A57" s="1">
        <v>1955</v>
      </c>
      <c r="B57" s="2">
        <v>31.033999999999999</v>
      </c>
      <c r="C57" s="2">
        <v>20.071000000000002</v>
      </c>
      <c r="D57" s="2">
        <v>65.831000000000003</v>
      </c>
      <c r="E57" s="2">
        <v>43.718000000000004</v>
      </c>
      <c r="F57" s="2">
        <v>45.886000000000003</v>
      </c>
      <c r="G57" s="2">
        <v>46.997999999999998</v>
      </c>
      <c r="H57" s="1">
        <v>37.997999999999998</v>
      </c>
      <c r="I57" s="1">
        <v>7.33</v>
      </c>
      <c r="J57" s="1">
        <v>6.25</v>
      </c>
      <c r="K57" s="1">
        <v>55.902999999999999</v>
      </c>
      <c r="L57" s="1">
        <v>37.79</v>
      </c>
      <c r="M57" s="1">
        <v>60.51</v>
      </c>
      <c r="N57" s="1">
        <v>47.33</v>
      </c>
      <c r="O57" s="1">
        <v>72.099999999999994</v>
      </c>
      <c r="P57" s="1">
        <v>23.64</v>
      </c>
      <c r="Q57" s="1">
        <v>35.03</v>
      </c>
      <c r="R57" s="2">
        <v>75.069999999999993</v>
      </c>
      <c r="S57" s="3">
        <v>27.28</v>
      </c>
      <c r="T57" s="2">
        <v>50.304000000000002</v>
      </c>
      <c r="U57" s="2">
        <v>43.406999999999996</v>
      </c>
      <c r="V57" s="2">
        <v>15.147</v>
      </c>
      <c r="W57" s="2">
        <v>12.66</v>
      </c>
      <c r="X57" s="2">
        <v>38.82</v>
      </c>
      <c r="Y57" s="2">
        <v>35.947000000000003</v>
      </c>
      <c r="Z57" s="3">
        <v>34.831000000000003</v>
      </c>
    </row>
    <row r="58" spans="1:26" x14ac:dyDescent="0.2">
      <c r="A58" s="1">
        <v>1956</v>
      </c>
      <c r="B58" s="2">
        <v>35.69</v>
      </c>
      <c r="C58" s="2">
        <v>14.612</v>
      </c>
      <c r="D58" s="2">
        <v>63.667999999999999</v>
      </c>
      <c r="E58" s="2">
        <v>42.296999999999997</v>
      </c>
      <c r="F58" s="2">
        <v>45.886000000000003</v>
      </c>
      <c r="G58" s="2">
        <v>49.695</v>
      </c>
      <c r="H58" s="1">
        <v>40.813000000000002</v>
      </c>
      <c r="I58" s="1">
        <v>12.66</v>
      </c>
      <c r="J58" s="1">
        <v>11.71</v>
      </c>
      <c r="K58" s="1">
        <v>56.646999999999998</v>
      </c>
      <c r="L58" s="1">
        <v>43.6</v>
      </c>
      <c r="M58" s="1">
        <v>58.62</v>
      </c>
      <c r="N58" s="1">
        <v>49.75</v>
      </c>
      <c r="O58" s="1">
        <v>69.56</v>
      </c>
      <c r="P58" s="1">
        <v>27.46</v>
      </c>
      <c r="Q58" s="1">
        <v>34.72</v>
      </c>
      <c r="R58" s="2">
        <v>65.540000000000006</v>
      </c>
      <c r="S58" s="3">
        <v>27.76</v>
      </c>
      <c r="T58" s="2">
        <v>56.113999999999997</v>
      </c>
      <c r="U58" s="2">
        <v>43.956000000000003</v>
      </c>
      <c r="V58" s="2">
        <v>16.213999999999999</v>
      </c>
      <c r="W58" s="2">
        <v>12.906000000000001</v>
      </c>
      <c r="X58" s="2">
        <v>41.051000000000002</v>
      </c>
      <c r="Y58" s="2">
        <v>39.424999999999997</v>
      </c>
      <c r="Z58" s="3">
        <v>36.33</v>
      </c>
    </row>
    <row r="59" spans="1:26" x14ac:dyDescent="0.2">
      <c r="A59" s="1">
        <v>1957</v>
      </c>
      <c r="B59" s="2">
        <v>35.171999999999997</v>
      </c>
      <c r="C59" s="2">
        <v>16.378</v>
      </c>
      <c r="D59" s="2">
        <v>58.401000000000003</v>
      </c>
      <c r="E59" s="2">
        <v>42.389000000000003</v>
      </c>
      <c r="F59" s="2">
        <v>44.539000000000001</v>
      </c>
      <c r="G59" s="2">
        <v>45.843000000000004</v>
      </c>
      <c r="H59" s="1">
        <v>60.515000000000001</v>
      </c>
      <c r="I59" s="1">
        <v>11.16</v>
      </c>
      <c r="J59" s="1">
        <v>11.26</v>
      </c>
      <c r="K59" s="1">
        <v>59.621000000000002</v>
      </c>
      <c r="L59" s="1">
        <v>44.19</v>
      </c>
      <c r="M59" s="1">
        <v>57.11</v>
      </c>
      <c r="N59" s="1">
        <v>59.51</v>
      </c>
      <c r="O59" s="1">
        <v>81.84</v>
      </c>
      <c r="P59" s="1">
        <v>26.94</v>
      </c>
      <c r="Q59" s="1">
        <v>37.97</v>
      </c>
      <c r="R59" s="2">
        <v>59.74</v>
      </c>
      <c r="S59" s="3">
        <v>28.06</v>
      </c>
      <c r="T59" s="2">
        <v>39.69</v>
      </c>
      <c r="U59" s="2">
        <v>46.52</v>
      </c>
      <c r="V59" s="2">
        <v>15.39</v>
      </c>
      <c r="W59" s="2">
        <v>12.904999999999999</v>
      </c>
      <c r="X59" s="2">
        <v>37.590000000000003</v>
      </c>
      <c r="Y59" s="2">
        <v>33.317</v>
      </c>
      <c r="Z59" s="3">
        <v>36.704000000000001</v>
      </c>
    </row>
    <row r="60" spans="1:26" x14ac:dyDescent="0.2">
      <c r="A60" s="1">
        <v>1958</v>
      </c>
      <c r="B60" s="2">
        <v>25.861999999999998</v>
      </c>
      <c r="C60" s="2">
        <v>23.710999999999999</v>
      </c>
      <c r="D60" s="2">
        <v>60.47</v>
      </c>
      <c r="E60" s="2">
        <v>43.965000000000003</v>
      </c>
      <c r="F60" s="2">
        <v>43.759</v>
      </c>
      <c r="G60" s="2">
        <v>45.843000000000004</v>
      </c>
      <c r="H60" s="1">
        <v>41.046999999999997</v>
      </c>
      <c r="I60" s="1">
        <v>11.94</v>
      </c>
      <c r="J60" s="1">
        <v>11.26</v>
      </c>
      <c r="K60" s="1">
        <v>55.125999999999998</v>
      </c>
      <c r="L60" s="1">
        <v>41.86</v>
      </c>
      <c r="M60" s="1">
        <v>57.87</v>
      </c>
      <c r="N60" s="1">
        <v>52.01</v>
      </c>
      <c r="O60" s="1">
        <v>60.12</v>
      </c>
      <c r="P60" s="1">
        <v>27.81</v>
      </c>
      <c r="Q60" s="1">
        <v>38.39</v>
      </c>
      <c r="R60" s="2">
        <v>53.84</v>
      </c>
      <c r="S60" s="3">
        <v>25.42</v>
      </c>
      <c r="T60" s="2">
        <v>34.564999999999998</v>
      </c>
      <c r="U60" s="2">
        <v>45.420999999999999</v>
      </c>
      <c r="V60" s="2">
        <v>15.209</v>
      </c>
      <c r="W60" s="2">
        <v>12.651999999999999</v>
      </c>
      <c r="X60" s="2">
        <v>31.050999999999998</v>
      </c>
      <c r="Y60" s="2">
        <v>30.131</v>
      </c>
      <c r="Z60" s="3">
        <v>36.33</v>
      </c>
    </row>
    <row r="61" spans="1:26" x14ac:dyDescent="0.2">
      <c r="A61" s="1">
        <v>1959</v>
      </c>
      <c r="B61" s="2">
        <v>22.241</v>
      </c>
      <c r="C61" s="2">
        <v>19.59</v>
      </c>
      <c r="D61" s="2">
        <v>60</v>
      </c>
      <c r="E61" s="2">
        <v>40.844000000000001</v>
      </c>
      <c r="F61" s="2">
        <v>45.319000000000003</v>
      </c>
      <c r="G61" s="2">
        <v>44.398000000000003</v>
      </c>
      <c r="H61" s="1">
        <v>34.831000000000003</v>
      </c>
      <c r="I61" s="1">
        <v>27.27</v>
      </c>
      <c r="J61" s="1">
        <v>18.399999999999999</v>
      </c>
      <c r="K61" s="1">
        <v>49.177</v>
      </c>
      <c r="L61" s="1">
        <v>42.44</v>
      </c>
      <c r="M61" s="1">
        <v>56.07</v>
      </c>
      <c r="N61" s="1">
        <v>51.29</v>
      </c>
      <c r="O61" s="1">
        <v>61.69</v>
      </c>
      <c r="P61" s="1">
        <v>43.11</v>
      </c>
      <c r="Q61" s="1">
        <v>38.71</v>
      </c>
      <c r="R61" s="2">
        <v>70.099999999999994</v>
      </c>
      <c r="S61" s="3">
        <v>23.49</v>
      </c>
      <c r="T61" s="2">
        <v>41.837000000000003</v>
      </c>
      <c r="U61" s="2">
        <v>45.238</v>
      </c>
      <c r="V61" s="2">
        <v>16.315999999999999</v>
      </c>
      <c r="W61" s="2">
        <v>12.959</v>
      </c>
      <c r="X61" s="2">
        <v>31.308</v>
      </c>
      <c r="Y61" s="2">
        <v>33.463000000000001</v>
      </c>
      <c r="Z61" s="3">
        <v>36.33</v>
      </c>
    </row>
    <row r="62" spans="1:26" x14ac:dyDescent="0.2">
      <c r="A62" s="1">
        <v>1960</v>
      </c>
      <c r="B62" s="2">
        <v>21.207000000000001</v>
      </c>
      <c r="C62" s="2">
        <v>15.201000000000001</v>
      </c>
      <c r="D62" s="2">
        <v>60.658999999999999</v>
      </c>
      <c r="E62" s="2">
        <v>38.527000000000001</v>
      </c>
      <c r="F62" s="2">
        <v>44.539000000000001</v>
      </c>
      <c r="G62" s="2">
        <v>41.701999999999998</v>
      </c>
      <c r="H62" s="1">
        <v>36.825000000000003</v>
      </c>
      <c r="I62" s="1">
        <v>28.87</v>
      </c>
      <c r="J62" s="1">
        <v>25.64</v>
      </c>
      <c r="K62" s="1">
        <v>48.433999999999997</v>
      </c>
      <c r="L62" s="1">
        <v>41.28</v>
      </c>
      <c r="M62" s="1">
        <v>53.62</v>
      </c>
      <c r="N62" s="1">
        <v>74.58</v>
      </c>
      <c r="O62" s="1">
        <v>59.11</v>
      </c>
      <c r="P62" s="1">
        <v>32.5</v>
      </c>
      <c r="Q62" s="1">
        <v>39.700000000000003</v>
      </c>
      <c r="R62" s="2">
        <v>73.180000000000007</v>
      </c>
      <c r="S62" s="3">
        <v>28.27</v>
      </c>
      <c r="T62" s="2">
        <v>43.005000000000003</v>
      </c>
      <c r="U62" s="2">
        <v>47.619</v>
      </c>
      <c r="V62" s="2">
        <v>16.218</v>
      </c>
      <c r="W62" s="2">
        <v>12.984</v>
      </c>
      <c r="X62" s="2">
        <v>30.640999999999998</v>
      </c>
      <c r="Y62" s="2">
        <v>37.847000000000001</v>
      </c>
      <c r="Z62" s="3">
        <v>37.079000000000001</v>
      </c>
    </row>
    <row r="63" spans="1:26" x14ac:dyDescent="0.2">
      <c r="A63" s="1">
        <v>1961</v>
      </c>
      <c r="B63" s="2">
        <v>19.655000000000001</v>
      </c>
      <c r="C63" s="2">
        <v>12.096</v>
      </c>
      <c r="D63" s="2">
        <v>58.024999999999999</v>
      </c>
      <c r="E63" s="2">
        <v>42.173000000000002</v>
      </c>
      <c r="F63" s="2">
        <v>45.106000000000002</v>
      </c>
      <c r="G63" s="2">
        <v>44.206000000000003</v>
      </c>
      <c r="H63" s="1">
        <v>34.128</v>
      </c>
      <c r="I63" s="1">
        <v>27.03</v>
      </c>
      <c r="J63" s="1">
        <v>20.97</v>
      </c>
      <c r="K63" s="1">
        <v>46.947000000000003</v>
      </c>
      <c r="L63" s="1">
        <v>42.44</v>
      </c>
      <c r="M63" s="1">
        <v>56.26</v>
      </c>
      <c r="N63" s="1">
        <v>91.5</v>
      </c>
      <c r="O63" s="1">
        <v>60.07</v>
      </c>
      <c r="P63" s="1">
        <v>34.07</v>
      </c>
      <c r="Q63" s="1">
        <v>40.65</v>
      </c>
      <c r="R63" s="2">
        <v>56.82</v>
      </c>
      <c r="S63" s="3">
        <v>27.09</v>
      </c>
      <c r="T63" s="2">
        <v>40.146999999999998</v>
      </c>
      <c r="U63" s="2">
        <v>46.703000000000003</v>
      </c>
      <c r="V63" s="2">
        <v>18.116</v>
      </c>
      <c r="W63" s="2">
        <v>13.135999999999999</v>
      </c>
      <c r="X63" s="2">
        <v>27.872</v>
      </c>
      <c r="Y63" s="2">
        <v>33.725999999999999</v>
      </c>
      <c r="Z63" s="3">
        <v>37.453000000000003</v>
      </c>
    </row>
    <row r="64" spans="1:26" x14ac:dyDescent="0.2">
      <c r="A64" s="1">
        <v>1962</v>
      </c>
      <c r="B64" s="2">
        <v>18.620999999999999</v>
      </c>
      <c r="C64" s="2">
        <v>11.24</v>
      </c>
      <c r="D64" s="2">
        <v>58.683999999999997</v>
      </c>
      <c r="E64" s="2">
        <v>47.209000000000003</v>
      </c>
      <c r="F64" s="2">
        <v>46.878999999999998</v>
      </c>
      <c r="G64" s="2">
        <v>49.503</v>
      </c>
      <c r="H64" s="1">
        <v>34.948999999999998</v>
      </c>
      <c r="I64" s="1">
        <v>24.3</v>
      </c>
      <c r="J64" s="1">
        <v>19.899999999999999</v>
      </c>
      <c r="K64" s="1">
        <v>44.716000000000001</v>
      </c>
      <c r="L64" s="1">
        <v>40.409999999999997</v>
      </c>
      <c r="M64" s="1">
        <v>59.19</v>
      </c>
      <c r="N64" s="1">
        <v>62.07</v>
      </c>
      <c r="O64" s="1">
        <v>63.27</v>
      </c>
      <c r="P64" s="1">
        <v>31.98</v>
      </c>
      <c r="Q64" s="1">
        <v>40.799999999999997</v>
      </c>
      <c r="R64" s="2">
        <v>54.77</v>
      </c>
      <c r="S64" s="3">
        <v>25.35</v>
      </c>
      <c r="T64" s="2">
        <v>41.058999999999997</v>
      </c>
      <c r="U64" s="2">
        <v>43.773000000000003</v>
      </c>
      <c r="V64" s="2">
        <v>18.329999999999998</v>
      </c>
      <c r="W64" s="2">
        <v>15.403</v>
      </c>
      <c r="X64" s="2">
        <v>24.692</v>
      </c>
      <c r="Y64" s="2">
        <v>33.96</v>
      </c>
      <c r="Z64" s="3">
        <v>37.453000000000003</v>
      </c>
    </row>
    <row r="65" spans="1:26" x14ac:dyDescent="0.2">
      <c r="A65" s="1">
        <v>1963</v>
      </c>
      <c r="B65" s="2">
        <v>18.103000000000002</v>
      </c>
      <c r="C65" s="2">
        <v>13.541</v>
      </c>
      <c r="D65" s="2">
        <v>55.673999999999999</v>
      </c>
      <c r="E65" s="2">
        <v>44.274000000000001</v>
      </c>
      <c r="F65" s="2">
        <v>47.447000000000003</v>
      </c>
      <c r="G65" s="2">
        <v>52.680999999999997</v>
      </c>
      <c r="H65" s="1">
        <v>99.686000000000007</v>
      </c>
      <c r="I65" s="1">
        <v>26.25</v>
      </c>
      <c r="J65" s="1">
        <v>24.14</v>
      </c>
      <c r="K65" s="1">
        <v>56.646999999999998</v>
      </c>
      <c r="L65" s="1">
        <v>40.700000000000003</v>
      </c>
      <c r="M65" s="1">
        <v>58.72</v>
      </c>
      <c r="N65" s="1">
        <v>61.05</v>
      </c>
      <c r="O65" s="1">
        <v>67.28</v>
      </c>
      <c r="P65" s="1">
        <v>21.9</v>
      </c>
      <c r="Q65" s="1">
        <v>40.49</v>
      </c>
      <c r="R65" s="2">
        <v>50.36</v>
      </c>
      <c r="S65" s="3">
        <v>25.84</v>
      </c>
      <c r="T65" s="2">
        <v>41.058999999999997</v>
      </c>
      <c r="U65" s="2">
        <v>41.392000000000003</v>
      </c>
      <c r="V65" s="2">
        <v>18.649999999999999</v>
      </c>
      <c r="W65" s="2">
        <v>18.173999999999999</v>
      </c>
      <c r="X65" s="2">
        <v>28.564</v>
      </c>
      <c r="Y65" s="2">
        <v>35.07</v>
      </c>
      <c r="Z65" s="3">
        <v>37.453000000000003</v>
      </c>
    </row>
    <row r="66" spans="1:26" x14ac:dyDescent="0.2">
      <c r="A66" s="1">
        <v>1964</v>
      </c>
      <c r="B66" s="2">
        <v>24.31</v>
      </c>
      <c r="C66" s="2">
        <v>12.525</v>
      </c>
      <c r="D66" s="2">
        <v>56.521000000000001</v>
      </c>
      <c r="E66" s="2">
        <v>42.543999999999997</v>
      </c>
      <c r="F66" s="2">
        <v>49.786999999999999</v>
      </c>
      <c r="G66" s="2">
        <v>53.74</v>
      </c>
      <c r="H66" s="1">
        <v>68.841999999999999</v>
      </c>
      <c r="I66" s="1">
        <v>31.51</v>
      </c>
      <c r="J66" s="1">
        <v>26.75</v>
      </c>
      <c r="K66" s="1">
        <v>57.390999999999998</v>
      </c>
      <c r="L66" s="1">
        <v>41.28</v>
      </c>
      <c r="M66" s="1">
        <v>55.98</v>
      </c>
      <c r="N66" s="1">
        <v>66.86</v>
      </c>
      <c r="O66" s="1">
        <v>70.88</v>
      </c>
      <c r="P66" s="1">
        <v>22.6</v>
      </c>
      <c r="Q66" s="1">
        <v>40.28</v>
      </c>
      <c r="R66" s="2">
        <v>48.42</v>
      </c>
      <c r="S66" s="3">
        <v>27.89</v>
      </c>
      <c r="T66" s="2">
        <v>42.884</v>
      </c>
      <c r="U66" s="2">
        <v>43.406999999999996</v>
      </c>
      <c r="V66" s="2">
        <v>25.196999999999999</v>
      </c>
      <c r="W66" s="2">
        <v>18.373000000000001</v>
      </c>
      <c r="X66" s="2">
        <v>34.872</v>
      </c>
      <c r="Y66" s="2">
        <v>39.658999999999999</v>
      </c>
      <c r="Z66" s="3">
        <v>38.201999999999998</v>
      </c>
    </row>
    <row r="67" spans="1:26" x14ac:dyDescent="0.2">
      <c r="A67" s="1">
        <v>1965</v>
      </c>
      <c r="B67" s="2">
        <v>23.792999999999999</v>
      </c>
      <c r="C67" s="2">
        <v>9.2596000000000007</v>
      </c>
      <c r="D67" s="2">
        <v>55.11</v>
      </c>
      <c r="E67" s="2">
        <v>42.110999999999997</v>
      </c>
      <c r="F67" s="2">
        <v>46.665999999999997</v>
      </c>
      <c r="G67" s="2">
        <v>52.97</v>
      </c>
      <c r="H67" s="1">
        <v>24.863</v>
      </c>
      <c r="I67" s="1">
        <v>29.79</v>
      </c>
      <c r="J67" s="1">
        <v>20.5</v>
      </c>
      <c r="K67" s="1">
        <v>53.639000000000003</v>
      </c>
      <c r="L67" s="1">
        <v>45.93</v>
      </c>
      <c r="M67" s="1">
        <v>52.49</v>
      </c>
      <c r="N67" s="1">
        <v>71.2</v>
      </c>
      <c r="O67" s="1">
        <v>63.37</v>
      </c>
      <c r="P67" s="1">
        <v>27.11</v>
      </c>
      <c r="Q67" s="1">
        <v>40.75</v>
      </c>
      <c r="R67" s="2">
        <v>49.28</v>
      </c>
      <c r="S67" s="3">
        <v>30.05</v>
      </c>
      <c r="T67" s="2">
        <v>46.99</v>
      </c>
      <c r="U67" s="2">
        <v>44.872</v>
      </c>
      <c r="V67" s="2">
        <v>28.491</v>
      </c>
      <c r="W67" s="2">
        <v>18.373000000000001</v>
      </c>
      <c r="X67" s="2">
        <v>41.026000000000003</v>
      </c>
      <c r="Y67" s="2">
        <v>42.377000000000002</v>
      </c>
      <c r="Z67" s="3">
        <v>38.951000000000001</v>
      </c>
    </row>
    <row r="68" spans="1:26" x14ac:dyDescent="0.2">
      <c r="A68" s="1">
        <v>1966</v>
      </c>
      <c r="B68" s="2">
        <v>21.724</v>
      </c>
      <c r="C68" s="2">
        <v>13.06</v>
      </c>
      <c r="D68" s="2">
        <v>53.604999999999997</v>
      </c>
      <c r="E68" s="2">
        <v>50.421999999999997</v>
      </c>
      <c r="F68" s="2">
        <v>49.786999999999999</v>
      </c>
      <c r="G68" s="2">
        <v>57.207000000000001</v>
      </c>
      <c r="H68" s="1">
        <v>21.814</v>
      </c>
      <c r="I68" s="1">
        <v>34.54</v>
      </c>
      <c r="J68" s="1">
        <v>20.89</v>
      </c>
      <c r="K68" s="1">
        <v>52.152000000000001</v>
      </c>
      <c r="L68" s="1">
        <v>43.9</v>
      </c>
      <c r="M68" s="1">
        <v>43.8</v>
      </c>
      <c r="N68" s="1">
        <v>79.23</v>
      </c>
      <c r="O68" s="1">
        <v>68.44</v>
      </c>
      <c r="P68" s="1">
        <v>33.549999999999997</v>
      </c>
      <c r="Q68" s="1">
        <v>43.22</v>
      </c>
      <c r="R68" s="2">
        <v>45.31</v>
      </c>
      <c r="S68" s="3">
        <v>25.31</v>
      </c>
      <c r="T68" s="2">
        <v>48.533000000000001</v>
      </c>
      <c r="U68" s="2">
        <v>44.872</v>
      </c>
      <c r="V68" s="2">
        <v>26.231999999999999</v>
      </c>
      <c r="W68" s="2">
        <v>18.373000000000001</v>
      </c>
      <c r="X68" s="2">
        <v>38.768999999999998</v>
      </c>
      <c r="Y68" s="2">
        <v>42.377000000000002</v>
      </c>
      <c r="Z68" s="3">
        <v>39.700000000000003</v>
      </c>
    </row>
    <row r="69" spans="1:26" x14ac:dyDescent="0.2">
      <c r="A69" s="1">
        <v>1967</v>
      </c>
      <c r="B69" s="2">
        <v>20.172000000000001</v>
      </c>
      <c r="C69" s="2">
        <v>15.574999999999999</v>
      </c>
      <c r="D69" s="2">
        <v>54.075000000000003</v>
      </c>
      <c r="E69" s="2">
        <v>63.584000000000003</v>
      </c>
      <c r="F69" s="2">
        <v>49.22</v>
      </c>
      <c r="G69" s="2">
        <v>48.058</v>
      </c>
      <c r="H69" s="1">
        <v>23.338000000000001</v>
      </c>
      <c r="I69" s="1">
        <v>35.01</v>
      </c>
      <c r="J69" s="1">
        <v>22.33</v>
      </c>
      <c r="K69" s="1">
        <v>53.639000000000003</v>
      </c>
      <c r="L69" s="1">
        <v>43.02</v>
      </c>
      <c r="M69" s="1">
        <v>36.25</v>
      </c>
      <c r="N69" s="1">
        <v>56.56</v>
      </c>
      <c r="O69" s="1">
        <v>61.64</v>
      </c>
      <c r="P69" s="1">
        <v>22.77</v>
      </c>
      <c r="Q69" s="1">
        <v>43.74</v>
      </c>
      <c r="R69" s="2">
        <v>38.18</v>
      </c>
      <c r="S69" s="3">
        <v>25.22</v>
      </c>
      <c r="T69" s="2">
        <v>51.296999999999997</v>
      </c>
      <c r="U69" s="2">
        <v>45.787999999999997</v>
      </c>
      <c r="V69" s="2">
        <v>24.530999999999999</v>
      </c>
      <c r="W69" s="2">
        <v>22.024000000000001</v>
      </c>
      <c r="X69" s="2">
        <v>35.896999999999998</v>
      </c>
      <c r="Y69" s="2">
        <v>40.448</v>
      </c>
      <c r="Z69" s="3">
        <v>39.700000000000003</v>
      </c>
    </row>
    <row r="70" spans="1:26" x14ac:dyDescent="0.2">
      <c r="A70" s="1">
        <v>1968</v>
      </c>
      <c r="B70" s="2">
        <v>20.172000000000001</v>
      </c>
      <c r="C70" s="2">
        <v>18.411999999999999</v>
      </c>
      <c r="D70" s="2">
        <v>44.576999999999998</v>
      </c>
      <c r="E70" s="2">
        <v>62.286000000000001</v>
      </c>
      <c r="F70" s="2">
        <v>47.162999999999997</v>
      </c>
      <c r="G70" s="2">
        <v>47.286999999999999</v>
      </c>
      <c r="H70" s="1">
        <v>23.221</v>
      </c>
      <c r="I70" s="1">
        <v>41.76</v>
      </c>
      <c r="J70" s="1">
        <v>25.42</v>
      </c>
      <c r="K70" s="1">
        <v>51.408000000000001</v>
      </c>
      <c r="L70" s="1">
        <v>42.15</v>
      </c>
      <c r="M70" s="1">
        <v>35.68</v>
      </c>
      <c r="N70" s="1">
        <v>61.85</v>
      </c>
      <c r="O70" s="1">
        <v>61.24</v>
      </c>
      <c r="P70" s="1">
        <v>21.21</v>
      </c>
      <c r="Q70" s="1">
        <v>43.37</v>
      </c>
      <c r="R70" s="2">
        <v>38.049999999999997</v>
      </c>
      <c r="S70" s="3">
        <v>27.67</v>
      </c>
      <c r="T70" s="2">
        <v>56.154000000000003</v>
      </c>
      <c r="U70" s="2">
        <v>46.886000000000003</v>
      </c>
      <c r="V70" s="2">
        <v>23.686</v>
      </c>
      <c r="W70" s="2">
        <v>30.478999999999999</v>
      </c>
      <c r="X70" s="2">
        <v>33.872</v>
      </c>
      <c r="Y70" s="2">
        <v>39.454000000000001</v>
      </c>
      <c r="Z70" s="3">
        <v>39.326000000000001</v>
      </c>
    </row>
    <row r="71" spans="1:26" x14ac:dyDescent="0.2">
      <c r="A71" s="1">
        <v>1969</v>
      </c>
      <c r="B71" s="2">
        <v>20.69</v>
      </c>
      <c r="C71" s="2">
        <v>24.46</v>
      </c>
      <c r="D71" s="2">
        <v>41.472999999999999</v>
      </c>
      <c r="E71" s="2">
        <v>57.744</v>
      </c>
      <c r="F71" s="2">
        <v>45.603000000000002</v>
      </c>
      <c r="G71" s="2">
        <v>51.91</v>
      </c>
      <c r="H71" s="1">
        <v>39.523000000000003</v>
      </c>
      <c r="I71" s="1">
        <v>40.19</v>
      </c>
      <c r="J71" s="1">
        <v>26.7</v>
      </c>
      <c r="K71" s="1">
        <v>53.639000000000003</v>
      </c>
      <c r="L71" s="1">
        <v>36.340000000000003</v>
      </c>
      <c r="M71" s="1">
        <v>35.4</v>
      </c>
      <c r="N71" s="1">
        <v>69.16</v>
      </c>
      <c r="O71" s="1">
        <v>61.95</v>
      </c>
      <c r="P71" s="1">
        <v>27.64</v>
      </c>
      <c r="Q71" s="1">
        <v>45.31</v>
      </c>
      <c r="R71" s="2">
        <v>50.24</v>
      </c>
      <c r="S71" s="3">
        <v>29.39</v>
      </c>
      <c r="T71" s="2">
        <v>63.776000000000003</v>
      </c>
      <c r="U71" s="2">
        <v>49.817</v>
      </c>
      <c r="V71" s="2">
        <v>26.3</v>
      </c>
      <c r="W71" s="2">
        <v>25.449000000000002</v>
      </c>
      <c r="X71" s="2">
        <v>38.204999999999998</v>
      </c>
      <c r="Y71" s="2">
        <v>42.668999999999997</v>
      </c>
      <c r="Z71" s="3">
        <v>40.448999999999998</v>
      </c>
    </row>
    <row r="72" spans="1:26" x14ac:dyDescent="0.2">
      <c r="A72" s="1">
        <v>1970</v>
      </c>
      <c r="B72" s="2">
        <v>26.896999999999998</v>
      </c>
      <c r="C72" s="2">
        <v>18.305</v>
      </c>
      <c r="D72" s="2">
        <v>46.74</v>
      </c>
      <c r="E72" s="2">
        <v>44.49</v>
      </c>
      <c r="F72" s="2">
        <v>44.822000000000003</v>
      </c>
      <c r="G72" s="2">
        <v>56.244</v>
      </c>
      <c r="H72" s="1">
        <v>43.978999999999999</v>
      </c>
      <c r="I72" s="1">
        <v>42.26</v>
      </c>
      <c r="J72" s="1">
        <v>28.25</v>
      </c>
      <c r="K72" s="1">
        <v>55.902999999999999</v>
      </c>
      <c r="L72" s="1">
        <v>46.22</v>
      </c>
      <c r="M72" s="1">
        <v>37.85</v>
      </c>
      <c r="N72" s="1">
        <v>66.34</v>
      </c>
      <c r="O72" s="1">
        <v>51.95</v>
      </c>
      <c r="P72" s="1">
        <v>24.51</v>
      </c>
      <c r="Q72" s="1">
        <v>48.3</v>
      </c>
      <c r="R72" s="2">
        <v>40.24</v>
      </c>
      <c r="S72" s="3">
        <v>30.69</v>
      </c>
      <c r="T72" s="2">
        <v>77.421999999999997</v>
      </c>
      <c r="U72" s="2">
        <v>52.564</v>
      </c>
      <c r="V72" s="2">
        <v>27.853000000000002</v>
      </c>
      <c r="W72" s="2">
        <v>25.164999999999999</v>
      </c>
      <c r="X72" s="2">
        <v>40.051000000000002</v>
      </c>
      <c r="Y72" s="2">
        <v>44.773000000000003</v>
      </c>
      <c r="Z72" s="3">
        <v>42.697000000000003</v>
      </c>
    </row>
    <row r="73" spans="1:26" x14ac:dyDescent="0.2">
      <c r="A73" s="1">
        <v>1971</v>
      </c>
      <c r="B73" s="2">
        <v>23.276</v>
      </c>
      <c r="C73" s="2">
        <v>14.343999999999999</v>
      </c>
      <c r="D73" s="2">
        <v>44.953000000000003</v>
      </c>
      <c r="E73" s="2">
        <v>39.856000000000002</v>
      </c>
      <c r="F73" s="2">
        <v>45.319000000000003</v>
      </c>
      <c r="G73" s="2">
        <v>56.244</v>
      </c>
      <c r="H73" s="1">
        <v>53.01</v>
      </c>
      <c r="I73" s="1">
        <v>53.86</v>
      </c>
      <c r="J73" s="1">
        <v>27.16</v>
      </c>
      <c r="K73" s="1">
        <v>47.69</v>
      </c>
      <c r="L73" s="1">
        <v>43.9</v>
      </c>
      <c r="M73" s="1">
        <v>48.05</v>
      </c>
      <c r="N73" s="1">
        <v>72.75</v>
      </c>
      <c r="O73" s="1">
        <v>33.69</v>
      </c>
      <c r="P73" s="1">
        <v>27.64</v>
      </c>
      <c r="Q73" s="1">
        <v>49.62</v>
      </c>
      <c r="R73" s="2">
        <v>34.71</v>
      </c>
      <c r="S73" s="3">
        <v>34.1</v>
      </c>
      <c r="T73" s="2">
        <v>69.009</v>
      </c>
      <c r="U73" s="2">
        <v>53.113999999999997</v>
      </c>
      <c r="V73" s="2">
        <v>26.756</v>
      </c>
      <c r="W73" s="2">
        <v>21.966999999999999</v>
      </c>
      <c r="X73" s="2">
        <v>35.384999999999998</v>
      </c>
      <c r="Y73" s="2">
        <v>47.140999999999998</v>
      </c>
      <c r="Z73" s="3">
        <v>45.317999999999998</v>
      </c>
    </row>
    <row r="74" spans="1:26" x14ac:dyDescent="0.2">
      <c r="A74" s="1">
        <v>1972</v>
      </c>
      <c r="B74" s="2">
        <v>25.861999999999998</v>
      </c>
      <c r="C74" s="2">
        <v>17.288</v>
      </c>
      <c r="D74" s="2">
        <v>44.859000000000002</v>
      </c>
      <c r="E74" s="2">
        <v>45.448</v>
      </c>
      <c r="F74" s="2">
        <v>50.567</v>
      </c>
      <c r="G74" s="2">
        <v>53.933</v>
      </c>
      <c r="H74" s="1">
        <v>87.137</v>
      </c>
      <c r="I74" s="1">
        <v>55.29</v>
      </c>
      <c r="J74" s="1">
        <v>36.39</v>
      </c>
      <c r="K74" s="1">
        <v>54.383000000000003</v>
      </c>
      <c r="L74" s="1">
        <v>34.880000000000003</v>
      </c>
      <c r="M74" s="1">
        <v>55.22</v>
      </c>
      <c r="N74" s="1">
        <v>69.430000000000007</v>
      </c>
      <c r="O74" s="1">
        <v>58.7</v>
      </c>
      <c r="P74" s="1">
        <v>56.49</v>
      </c>
      <c r="Q74" s="1">
        <v>52.97</v>
      </c>
      <c r="R74" s="2">
        <v>34.979999999999997</v>
      </c>
      <c r="S74" s="3">
        <v>33.6</v>
      </c>
      <c r="T74" s="2">
        <v>67.921999999999997</v>
      </c>
      <c r="U74" s="2">
        <v>48.351999999999997</v>
      </c>
      <c r="V74" s="2">
        <v>28.373999999999999</v>
      </c>
      <c r="W74" s="2">
        <v>23.943000000000001</v>
      </c>
      <c r="X74" s="2">
        <v>38.537999999999997</v>
      </c>
      <c r="Y74" s="2">
        <v>51.875</v>
      </c>
      <c r="Z74" s="3">
        <v>48.689</v>
      </c>
    </row>
    <row r="75" spans="1:26" x14ac:dyDescent="0.2">
      <c r="A75" s="1">
        <v>1973</v>
      </c>
      <c r="B75" s="2">
        <v>32.069000000000003</v>
      </c>
      <c r="C75" s="2">
        <v>34.469000000000001</v>
      </c>
      <c r="D75" s="2">
        <v>45.140999999999998</v>
      </c>
      <c r="E75" s="2">
        <v>108.14</v>
      </c>
      <c r="F75" s="2">
        <v>104.4</v>
      </c>
      <c r="G75" s="2">
        <v>94.382000000000005</v>
      </c>
      <c r="H75" s="1">
        <v>112.94</v>
      </c>
      <c r="I75" s="1">
        <v>87.11</v>
      </c>
      <c r="J75" s="1">
        <v>58.86</v>
      </c>
      <c r="K75" s="1">
        <v>55.734000000000002</v>
      </c>
      <c r="L75" s="1">
        <v>48.26</v>
      </c>
      <c r="M75" s="1">
        <v>74.2</v>
      </c>
      <c r="N75" s="1">
        <v>67.17</v>
      </c>
      <c r="O75" s="1">
        <v>126.84</v>
      </c>
      <c r="P75" s="1">
        <v>65.53</v>
      </c>
      <c r="Q75" s="1">
        <v>56.12</v>
      </c>
      <c r="R75" s="2">
        <v>68.3</v>
      </c>
      <c r="S75" s="3">
        <v>58.32</v>
      </c>
      <c r="T75" s="2">
        <v>78.992000000000004</v>
      </c>
      <c r="U75" s="2">
        <v>45.787999999999997</v>
      </c>
      <c r="V75" s="2">
        <v>36.375999999999998</v>
      </c>
      <c r="W75" s="2">
        <v>36.375999999999998</v>
      </c>
      <c r="X75" s="2">
        <v>41.768999999999998</v>
      </c>
      <c r="Y75" s="2">
        <v>60.38</v>
      </c>
      <c r="Z75" s="3">
        <v>58.801000000000002</v>
      </c>
    </row>
    <row r="76" spans="1:26" x14ac:dyDescent="0.2">
      <c r="A76" s="1">
        <v>1974</v>
      </c>
      <c r="B76" s="2">
        <v>34.137999999999998</v>
      </c>
      <c r="C76" s="2">
        <v>52.506999999999998</v>
      </c>
      <c r="D76" s="2">
        <v>59.811999999999998</v>
      </c>
      <c r="E76" s="2">
        <v>167.46</v>
      </c>
      <c r="F76" s="2">
        <v>148.01</v>
      </c>
      <c r="G76" s="2">
        <v>127.13</v>
      </c>
      <c r="H76" s="1">
        <v>351.36</v>
      </c>
      <c r="I76" s="1">
        <v>63.73</v>
      </c>
      <c r="J76" s="1">
        <v>44.03</v>
      </c>
      <c r="K76" s="1">
        <v>62.223999999999997</v>
      </c>
      <c r="L76" s="1">
        <v>77.91</v>
      </c>
      <c r="M76" s="1">
        <v>78.92</v>
      </c>
      <c r="N76" s="1">
        <v>83.72</v>
      </c>
      <c r="O76" s="1">
        <v>89.29</v>
      </c>
      <c r="P76" s="1">
        <v>44.15</v>
      </c>
      <c r="Q76" s="1">
        <v>64.510000000000005</v>
      </c>
      <c r="R76" s="2">
        <v>75.52</v>
      </c>
      <c r="S76" s="3">
        <v>77.930000000000007</v>
      </c>
      <c r="T76" s="2">
        <v>102.85</v>
      </c>
      <c r="U76" s="2">
        <v>62.454000000000001</v>
      </c>
      <c r="V76" s="2">
        <v>63.356000000000002</v>
      </c>
      <c r="W76" s="2">
        <v>66.897000000000006</v>
      </c>
      <c r="X76" s="2">
        <v>57.768999999999998</v>
      </c>
      <c r="Y76" s="2">
        <v>105.07</v>
      </c>
      <c r="Z76" s="3">
        <v>71.161000000000001</v>
      </c>
    </row>
    <row r="77" spans="1:26" x14ac:dyDescent="0.2">
      <c r="A77" s="1">
        <v>1975</v>
      </c>
      <c r="B77" s="2">
        <v>33.621000000000002</v>
      </c>
      <c r="C77" s="2">
        <v>40.036000000000001</v>
      </c>
      <c r="D77" s="2">
        <v>59.06</v>
      </c>
      <c r="E77" s="2">
        <v>112.18</v>
      </c>
      <c r="F77" s="2">
        <v>128.58000000000001</v>
      </c>
      <c r="G77" s="2">
        <v>115.18</v>
      </c>
      <c r="H77" s="1">
        <v>240.42</v>
      </c>
      <c r="I77" s="1">
        <v>34.94</v>
      </c>
      <c r="J77" s="1">
        <v>26.63</v>
      </c>
      <c r="K77" s="1">
        <v>83.382000000000005</v>
      </c>
      <c r="L77" s="1">
        <v>75.58</v>
      </c>
      <c r="M77" s="1">
        <v>79.39</v>
      </c>
      <c r="N77" s="1">
        <v>83.14</v>
      </c>
      <c r="O77" s="1">
        <v>76.2</v>
      </c>
      <c r="P77" s="1">
        <v>44.67</v>
      </c>
      <c r="Q77" s="1">
        <v>76.569999999999993</v>
      </c>
      <c r="R77" s="2">
        <v>57.32</v>
      </c>
      <c r="S77" s="3">
        <v>61.88</v>
      </c>
      <c r="T77" s="2">
        <v>85.257999999999996</v>
      </c>
      <c r="U77" s="2">
        <v>72.894000000000005</v>
      </c>
      <c r="V77" s="2">
        <v>54.331000000000003</v>
      </c>
      <c r="W77" s="2">
        <v>62.805</v>
      </c>
      <c r="X77" s="2">
        <v>55.204999999999998</v>
      </c>
      <c r="Y77" s="2">
        <v>113.83</v>
      </c>
      <c r="Z77" s="3">
        <v>79.025999999999996</v>
      </c>
    </row>
    <row r="78" spans="1:26" x14ac:dyDescent="0.2">
      <c r="A78" s="1">
        <v>1976</v>
      </c>
      <c r="B78" s="2">
        <v>73.965000000000003</v>
      </c>
      <c r="C78" s="2">
        <v>58.500999999999998</v>
      </c>
      <c r="D78" s="2">
        <v>65.549000000000007</v>
      </c>
      <c r="E78" s="2">
        <v>78.63</v>
      </c>
      <c r="F78" s="2">
        <v>105.74</v>
      </c>
      <c r="G78" s="2">
        <v>108.25</v>
      </c>
      <c r="H78" s="1">
        <v>135.81</v>
      </c>
      <c r="I78" s="1">
        <v>50.19</v>
      </c>
      <c r="J78" s="1">
        <v>48.15</v>
      </c>
      <c r="K78" s="1">
        <v>86.965000000000003</v>
      </c>
      <c r="L78" s="1">
        <v>59.3</v>
      </c>
      <c r="M78" s="1">
        <v>106.67</v>
      </c>
      <c r="N78" s="1">
        <v>70.64</v>
      </c>
      <c r="O78" s="1">
        <v>92.39</v>
      </c>
      <c r="P78" s="1">
        <v>64.48</v>
      </c>
      <c r="Q78" s="1">
        <v>83.39</v>
      </c>
      <c r="R78" s="2">
        <v>75.89</v>
      </c>
      <c r="S78" s="3">
        <v>68.569999999999993</v>
      </c>
      <c r="T78" s="2">
        <v>92.343000000000004</v>
      </c>
      <c r="U78" s="2">
        <v>81.319000000000003</v>
      </c>
      <c r="V78" s="2">
        <v>60.725999999999999</v>
      </c>
      <c r="W78" s="2">
        <v>61.866999999999997</v>
      </c>
      <c r="X78" s="2">
        <v>59.231000000000002</v>
      </c>
      <c r="Y78" s="2">
        <v>109.07</v>
      </c>
      <c r="Z78" s="3">
        <v>78.652000000000001</v>
      </c>
    </row>
    <row r="79" spans="1:26" x14ac:dyDescent="0.2">
      <c r="A79" s="1">
        <v>1977</v>
      </c>
      <c r="B79" s="2">
        <v>124.66</v>
      </c>
      <c r="C79" s="2">
        <v>108.39</v>
      </c>
      <c r="D79" s="2">
        <v>114.64</v>
      </c>
      <c r="E79" s="2">
        <v>84.099000000000004</v>
      </c>
      <c r="F79" s="2">
        <v>82.126999999999995</v>
      </c>
      <c r="G79" s="2">
        <v>91.781999999999996</v>
      </c>
      <c r="H79" s="1">
        <v>95.228999999999999</v>
      </c>
      <c r="I79" s="1">
        <v>77.73</v>
      </c>
      <c r="J79" s="1">
        <v>80.25</v>
      </c>
      <c r="K79" s="1">
        <v>92.846000000000004</v>
      </c>
      <c r="L79" s="1">
        <v>88.37</v>
      </c>
      <c r="M79" s="1">
        <v>102.23</v>
      </c>
      <c r="N79" s="1">
        <v>89.55</v>
      </c>
      <c r="O79" s="1">
        <v>93</v>
      </c>
      <c r="P79" s="1">
        <v>70.569999999999993</v>
      </c>
      <c r="Q79" s="1">
        <v>88.64</v>
      </c>
      <c r="R79" s="2">
        <v>79.77</v>
      </c>
      <c r="S79" s="3">
        <v>92.91</v>
      </c>
      <c r="T79" s="2">
        <v>88.304000000000002</v>
      </c>
      <c r="U79" s="2">
        <v>93.956000000000003</v>
      </c>
      <c r="V79" s="2">
        <v>85.471999999999994</v>
      </c>
      <c r="W79" s="2">
        <v>65.688999999999993</v>
      </c>
      <c r="X79" s="2">
        <v>78.718000000000004</v>
      </c>
      <c r="Y79" s="2">
        <v>100.51</v>
      </c>
      <c r="Z79" s="3">
        <v>86.516999999999996</v>
      </c>
    </row>
    <row r="80" spans="1:26" x14ac:dyDescent="0.2">
      <c r="A80" s="1">
        <v>1978</v>
      </c>
      <c r="B80" s="2">
        <v>85.861999999999995</v>
      </c>
      <c r="C80" s="2">
        <v>97.412999999999997</v>
      </c>
      <c r="D80" s="2">
        <v>93.385999999999996</v>
      </c>
      <c r="E80" s="2">
        <v>113.54</v>
      </c>
      <c r="F80" s="2">
        <v>95.602000000000004</v>
      </c>
      <c r="G80" s="2">
        <v>96.983000000000004</v>
      </c>
      <c r="H80" s="1">
        <v>91.477000000000004</v>
      </c>
      <c r="I80" s="1">
        <v>83.17</v>
      </c>
      <c r="J80" s="1">
        <v>96.89</v>
      </c>
      <c r="K80" s="1">
        <v>97.103999999999999</v>
      </c>
      <c r="L80" s="1">
        <v>101.45</v>
      </c>
      <c r="M80" s="1">
        <v>92.61</v>
      </c>
      <c r="N80" s="1">
        <v>104.74</v>
      </c>
      <c r="O80" s="1">
        <v>96.4</v>
      </c>
      <c r="P80" s="1">
        <v>90.04</v>
      </c>
      <c r="Q80" s="1">
        <v>103.32</v>
      </c>
      <c r="R80" s="2">
        <v>96.4</v>
      </c>
      <c r="S80" s="3">
        <v>92.21</v>
      </c>
      <c r="T80" s="2">
        <v>87.900999999999996</v>
      </c>
      <c r="U80" s="2">
        <v>97.253</v>
      </c>
      <c r="V80" s="2">
        <v>100.66</v>
      </c>
      <c r="W80" s="2">
        <v>76.73</v>
      </c>
      <c r="X80" s="2">
        <v>86.281999999999996</v>
      </c>
      <c r="Y80" s="2">
        <v>90.510999999999996</v>
      </c>
      <c r="Z80" s="3">
        <v>98.876000000000005</v>
      </c>
    </row>
    <row r="81" spans="1:26" x14ac:dyDescent="0.2">
      <c r="A81" s="1">
        <v>1979</v>
      </c>
      <c r="B81" s="2">
        <v>89.483000000000004</v>
      </c>
      <c r="C81" s="2">
        <v>94.201999999999998</v>
      </c>
      <c r="D81" s="2">
        <v>91.974999999999994</v>
      </c>
      <c r="E81" s="2">
        <v>102.36</v>
      </c>
      <c r="F81" s="2">
        <v>122.27</v>
      </c>
      <c r="G81" s="2">
        <v>111.24</v>
      </c>
      <c r="H81" s="1">
        <v>113.29</v>
      </c>
      <c r="I81" s="1">
        <v>139.1</v>
      </c>
      <c r="J81" s="1">
        <v>122.85</v>
      </c>
      <c r="K81" s="1">
        <v>110.05</v>
      </c>
      <c r="L81" s="1">
        <v>110.17</v>
      </c>
      <c r="M81" s="1">
        <v>105.16</v>
      </c>
      <c r="N81" s="1">
        <v>105.71</v>
      </c>
      <c r="O81" s="1">
        <v>110.6</v>
      </c>
      <c r="P81" s="1">
        <v>139.4</v>
      </c>
      <c r="Q81" s="1">
        <v>108.04</v>
      </c>
      <c r="R81" s="2">
        <v>123.83</v>
      </c>
      <c r="S81" s="3">
        <v>114.88</v>
      </c>
      <c r="T81" s="2">
        <v>123.79</v>
      </c>
      <c r="U81" s="2">
        <v>108.79</v>
      </c>
      <c r="V81" s="2">
        <v>113.87</v>
      </c>
      <c r="W81" s="2">
        <v>157.58000000000001</v>
      </c>
      <c r="X81" s="2">
        <v>135</v>
      </c>
      <c r="Y81" s="2">
        <v>108.98</v>
      </c>
      <c r="Z81" s="3">
        <v>114.61</v>
      </c>
    </row>
    <row r="82" spans="1:26" x14ac:dyDescent="0.2">
      <c r="A82" s="1">
        <v>1980</v>
      </c>
      <c r="B82" s="2">
        <v>80.69</v>
      </c>
      <c r="C82" s="2">
        <v>74.397999999999996</v>
      </c>
      <c r="D82" s="2">
        <v>95.173000000000002</v>
      </c>
      <c r="E82" s="2">
        <v>134.06</v>
      </c>
      <c r="F82" s="2">
        <v>135.32</v>
      </c>
      <c r="G82" s="2">
        <v>120.67</v>
      </c>
      <c r="H82" s="1">
        <v>336.24</v>
      </c>
      <c r="I82" s="1">
        <v>165.04</v>
      </c>
      <c r="J82" s="1">
        <v>140.32</v>
      </c>
      <c r="K82" s="1">
        <v>128.1</v>
      </c>
      <c r="L82" s="1">
        <v>99.13</v>
      </c>
      <c r="M82" s="1">
        <v>118.94</v>
      </c>
      <c r="N82" s="1">
        <v>98.37</v>
      </c>
      <c r="O82" s="1">
        <v>115.17</v>
      </c>
      <c r="P82" s="1">
        <v>87.6</v>
      </c>
      <c r="Q82" s="1">
        <v>110.66</v>
      </c>
      <c r="R82" s="2">
        <v>141.41</v>
      </c>
      <c r="S82" s="3">
        <v>139.75</v>
      </c>
      <c r="T82" s="2">
        <v>137.37</v>
      </c>
      <c r="U82" s="2">
        <v>127.11</v>
      </c>
      <c r="V82" s="2">
        <v>135.26</v>
      </c>
      <c r="W82" s="2">
        <v>293.18</v>
      </c>
      <c r="X82" s="2">
        <v>108.79</v>
      </c>
      <c r="Y82" s="2">
        <v>109.3</v>
      </c>
      <c r="Z82" s="3">
        <v>125.47</v>
      </c>
    </row>
    <row r="83" spans="1:26" x14ac:dyDescent="0.2">
      <c r="A83" s="1">
        <v>1981</v>
      </c>
      <c r="B83" s="2">
        <v>66.206999999999994</v>
      </c>
      <c r="C83" s="2">
        <v>59.411000000000001</v>
      </c>
      <c r="D83" s="2">
        <v>86.05</v>
      </c>
      <c r="E83" s="2">
        <v>149.22999999999999</v>
      </c>
      <c r="F83" s="2">
        <v>139.29</v>
      </c>
      <c r="G83" s="2">
        <v>125.97</v>
      </c>
      <c r="H83" s="1">
        <v>198.9</v>
      </c>
      <c r="I83" s="1">
        <v>141.63999999999999</v>
      </c>
      <c r="J83" s="1">
        <v>133.16999999999999</v>
      </c>
      <c r="K83" s="1">
        <v>135.63999999999999</v>
      </c>
      <c r="L83" s="1">
        <v>95.64</v>
      </c>
      <c r="M83" s="1">
        <v>108.94</v>
      </c>
      <c r="N83" s="1">
        <v>88.52</v>
      </c>
      <c r="O83" s="1">
        <v>107.05</v>
      </c>
      <c r="P83" s="1">
        <v>83.6</v>
      </c>
      <c r="Q83" s="1">
        <v>125.87</v>
      </c>
      <c r="R83" s="2">
        <v>108.91</v>
      </c>
      <c r="S83" s="3">
        <v>110.28</v>
      </c>
      <c r="T83" s="2">
        <v>112.38</v>
      </c>
      <c r="U83" s="2">
        <v>139.19</v>
      </c>
      <c r="V83" s="2">
        <v>115.51</v>
      </c>
      <c r="W83" s="2">
        <v>148.93</v>
      </c>
      <c r="X83" s="2">
        <v>93.691999999999993</v>
      </c>
      <c r="Y83" s="2">
        <v>130.22999999999999</v>
      </c>
      <c r="Z83" s="3">
        <v>119.1</v>
      </c>
    </row>
    <row r="84" spans="1:26" x14ac:dyDescent="0.2">
      <c r="A84" s="1">
        <v>1982</v>
      </c>
      <c r="B84" s="2">
        <v>72.418999999999997</v>
      </c>
      <c r="C84" s="2">
        <v>49.603999999999999</v>
      </c>
      <c r="D84" s="2">
        <v>82.447000000000003</v>
      </c>
      <c r="E84" s="2">
        <v>90.531999999999996</v>
      </c>
      <c r="F84" s="2">
        <v>118.04</v>
      </c>
      <c r="G84" s="2">
        <v>105.28</v>
      </c>
      <c r="H84" s="1">
        <v>99.052999999999997</v>
      </c>
      <c r="I84" s="1">
        <v>112.45</v>
      </c>
      <c r="J84" s="1">
        <v>115.59</v>
      </c>
      <c r="K84" s="1">
        <v>126.51</v>
      </c>
      <c r="L84" s="1">
        <v>73.55</v>
      </c>
      <c r="M84" s="1">
        <v>94.47</v>
      </c>
      <c r="N84" s="1">
        <v>82.18</v>
      </c>
      <c r="O84" s="1">
        <v>98.3</v>
      </c>
      <c r="P84" s="1">
        <v>80.819999999999993</v>
      </c>
      <c r="Q84" s="1">
        <v>137.41</v>
      </c>
      <c r="R84" s="2">
        <v>87.19</v>
      </c>
      <c r="S84" s="3">
        <v>92.99</v>
      </c>
      <c r="T84" s="2">
        <v>97.790999999999997</v>
      </c>
      <c r="U84" s="2">
        <v>139.19</v>
      </c>
      <c r="V84" s="2">
        <v>104.53</v>
      </c>
      <c r="W84" s="2">
        <v>112.96</v>
      </c>
      <c r="X84" s="2">
        <v>61.222000000000001</v>
      </c>
      <c r="Y84" s="2">
        <v>112.47</v>
      </c>
      <c r="Z84" s="3">
        <v>115.73</v>
      </c>
    </row>
    <row r="85" spans="1:26" x14ac:dyDescent="0.2">
      <c r="A85" s="1">
        <v>1983</v>
      </c>
      <c r="B85" s="2">
        <v>68.048000000000002</v>
      </c>
      <c r="C85" s="2">
        <v>60.573999999999998</v>
      </c>
      <c r="D85" s="2">
        <v>99.338999999999999</v>
      </c>
      <c r="E85" s="2">
        <v>85.596000000000004</v>
      </c>
      <c r="F85" s="2">
        <v>120.22</v>
      </c>
      <c r="G85" s="2">
        <v>130.97</v>
      </c>
      <c r="H85" s="1">
        <v>99.534000000000006</v>
      </c>
      <c r="I85" s="1">
        <v>108.88</v>
      </c>
      <c r="J85" s="1">
        <v>93.86</v>
      </c>
      <c r="K85" s="1">
        <v>144.93</v>
      </c>
      <c r="L85" s="1">
        <v>87.21</v>
      </c>
      <c r="M85" s="1">
        <v>108.53</v>
      </c>
      <c r="N85" s="1">
        <v>86.14</v>
      </c>
      <c r="O85" s="1">
        <v>91.06</v>
      </c>
      <c r="P85" s="1">
        <v>95.42</v>
      </c>
      <c r="Q85" s="1">
        <v>141.61000000000001</v>
      </c>
      <c r="R85" s="2">
        <v>107.71</v>
      </c>
      <c r="S85" s="3">
        <v>95.44</v>
      </c>
      <c r="T85" s="2">
        <v>104.44</v>
      </c>
      <c r="U85" s="2">
        <v>142.31</v>
      </c>
      <c r="V85" s="2">
        <v>103.07</v>
      </c>
      <c r="W85" s="2">
        <v>162.54</v>
      </c>
      <c r="X85" s="2">
        <v>52.058</v>
      </c>
      <c r="Y85" s="2">
        <v>121</v>
      </c>
      <c r="Z85" s="12">
        <v>110.49</v>
      </c>
    </row>
    <row r="86" spans="1:26" x14ac:dyDescent="0.2">
      <c r="A86" s="1">
        <v>1984</v>
      </c>
      <c r="B86" s="2">
        <v>74.55</v>
      </c>
      <c r="C86" s="2">
        <v>70.11</v>
      </c>
      <c r="D86" s="2">
        <v>147.52000000000001</v>
      </c>
      <c r="E86" s="2">
        <v>77.930000000000007</v>
      </c>
      <c r="F86" s="2">
        <v>117.31</v>
      </c>
      <c r="G86" s="2">
        <v>130.87</v>
      </c>
      <c r="H86" s="1">
        <v>61.31</v>
      </c>
      <c r="I86" s="1">
        <v>101.43</v>
      </c>
      <c r="J86" s="1">
        <v>93.37</v>
      </c>
      <c r="K86" s="1">
        <v>125</v>
      </c>
      <c r="L86" s="1">
        <v>126.9</v>
      </c>
      <c r="M86" s="1">
        <v>104.55</v>
      </c>
      <c r="N86" s="1">
        <v>157.37</v>
      </c>
      <c r="O86" s="1">
        <v>93.34</v>
      </c>
      <c r="P86" s="1">
        <v>122.81</v>
      </c>
      <c r="Q86" s="1">
        <v>147.9</v>
      </c>
      <c r="R86" s="2">
        <v>95.55</v>
      </c>
      <c r="S86" s="3">
        <v>96.38</v>
      </c>
      <c r="T86" s="2">
        <v>89.58</v>
      </c>
      <c r="U86" s="2">
        <v>148.41999999999999</v>
      </c>
      <c r="V86" s="2">
        <v>99.73</v>
      </c>
      <c r="W86" s="2">
        <v>115.65</v>
      </c>
      <c r="X86" s="2">
        <v>61.35</v>
      </c>
      <c r="Y86" s="2">
        <v>142.1</v>
      </c>
      <c r="Z86" s="12">
        <v>108.61</v>
      </c>
    </row>
    <row r="87" spans="1:26" x14ac:dyDescent="0.2">
      <c r="A87" s="1">
        <v>1985</v>
      </c>
      <c r="B87" s="2">
        <v>75.53</v>
      </c>
      <c r="C87" s="2">
        <v>65.66</v>
      </c>
      <c r="D87" s="2">
        <v>84.42</v>
      </c>
      <c r="E87" s="2">
        <v>66.739999999999995</v>
      </c>
      <c r="F87" s="2">
        <v>122.92</v>
      </c>
      <c r="G87" s="2">
        <v>108.05</v>
      </c>
      <c r="H87" s="1">
        <v>48.09</v>
      </c>
      <c r="I87" s="1">
        <v>96.12</v>
      </c>
      <c r="J87" s="1">
        <v>89.68</v>
      </c>
      <c r="K87" s="1">
        <v>131.41999999999999</v>
      </c>
      <c r="L87" s="1">
        <v>87.21</v>
      </c>
      <c r="M87" s="1">
        <v>77.2</v>
      </c>
      <c r="N87" s="1">
        <v>173.06</v>
      </c>
      <c r="O87" s="1">
        <v>82.77</v>
      </c>
      <c r="P87" s="1">
        <v>98.93</v>
      </c>
      <c r="Q87" s="1">
        <v>133.22</v>
      </c>
      <c r="R87" s="2">
        <v>79.91</v>
      </c>
      <c r="S87" s="3">
        <v>86.65</v>
      </c>
      <c r="T87" s="2">
        <v>87.98</v>
      </c>
      <c r="U87" s="2">
        <v>148.41999999999999</v>
      </c>
      <c r="V87" s="2">
        <v>94.66</v>
      </c>
      <c r="W87" s="2">
        <v>87.26</v>
      </c>
      <c r="X87" s="2">
        <v>45.79</v>
      </c>
      <c r="Y87" s="2">
        <v>118.02</v>
      </c>
      <c r="Z87" s="12">
        <v>109.59</v>
      </c>
    </row>
    <row r="88" spans="1:26" x14ac:dyDescent="0.2">
      <c r="A88" s="1">
        <v>1986</v>
      </c>
      <c r="B88" s="2">
        <v>100.52</v>
      </c>
      <c r="C88" s="2">
        <v>60.98</v>
      </c>
      <c r="D88" s="2">
        <v>82.29</v>
      </c>
      <c r="E88" s="2">
        <v>65.540000000000006</v>
      </c>
      <c r="F88" s="2">
        <v>113.48</v>
      </c>
      <c r="G88" s="2">
        <v>85.71</v>
      </c>
      <c r="H88" s="1">
        <v>73.03</v>
      </c>
      <c r="I88" s="1">
        <v>93.71</v>
      </c>
      <c r="J88" s="1">
        <v>104.5</v>
      </c>
      <c r="K88" s="1">
        <v>136.15</v>
      </c>
      <c r="L88" s="1">
        <v>43.52</v>
      </c>
      <c r="M88" s="1">
        <v>61.5</v>
      </c>
      <c r="N88" s="1">
        <v>79.08</v>
      </c>
      <c r="O88" s="1">
        <v>79.05</v>
      </c>
      <c r="P88" s="1">
        <v>98.93</v>
      </c>
      <c r="Q88" s="1">
        <v>133.22</v>
      </c>
      <c r="R88" s="2">
        <v>81.650000000000006</v>
      </c>
      <c r="S88" s="3">
        <v>83.82</v>
      </c>
      <c r="T88" s="2">
        <v>86.67</v>
      </c>
      <c r="U88" s="2">
        <v>168.72</v>
      </c>
      <c r="V88" s="2">
        <v>58.56</v>
      </c>
      <c r="W88" s="2">
        <v>77.849999999999994</v>
      </c>
      <c r="X88" s="2">
        <v>48.65</v>
      </c>
      <c r="Y88" s="2">
        <v>111.64</v>
      </c>
      <c r="Z88" s="12">
        <v>130.30000000000001</v>
      </c>
    </row>
    <row r="89" spans="1:26" x14ac:dyDescent="0.2">
      <c r="A89" s="1">
        <v>1987</v>
      </c>
      <c r="B89"/>
      <c r="C89"/>
      <c r="D89"/>
      <c r="E89"/>
      <c r="F89"/>
      <c r="G89"/>
      <c r="H89"/>
      <c r="I89"/>
      <c r="K89"/>
      <c r="L89"/>
      <c r="M89"/>
      <c r="N89"/>
      <c r="Q89"/>
      <c r="R89"/>
      <c r="S89"/>
      <c r="T89"/>
      <c r="U89"/>
      <c r="V89"/>
      <c r="W89"/>
      <c r="X89"/>
      <c r="Y89"/>
      <c r="Z89" s="23">
        <v>142.9</v>
      </c>
    </row>
    <row r="90" spans="1:26" x14ac:dyDescent="0.2">
      <c r="A90" s="1">
        <v>1988</v>
      </c>
      <c r="B90"/>
      <c r="C90"/>
      <c r="D90"/>
      <c r="E90"/>
      <c r="F90"/>
      <c r="G90"/>
      <c r="H90"/>
      <c r="I90"/>
      <c r="K90"/>
      <c r="L90"/>
      <c r="M90"/>
      <c r="N90"/>
      <c r="Q90"/>
      <c r="R90"/>
      <c r="S90"/>
      <c r="T90"/>
      <c r="U90"/>
      <c r="V90"/>
      <c r="W90"/>
      <c r="X90"/>
      <c r="Y90"/>
      <c r="Z90" s="23">
        <v>153.30000000000001</v>
      </c>
    </row>
    <row r="91" spans="1:26" x14ac:dyDescent="0.2">
      <c r="A91" s="1">
        <v>1989</v>
      </c>
      <c r="B91"/>
      <c r="C91"/>
      <c r="D91"/>
      <c r="E91"/>
      <c r="F91"/>
      <c r="G91"/>
      <c r="H91"/>
      <c r="I91"/>
      <c r="K91"/>
      <c r="L91"/>
      <c r="M91"/>
      <c r="N91"/>
      <c r="Q91"/>
      <c r="R91"/>
      <c r="S91"/>
      <c r="T91"/>
      <c r="U91"/>
      <c r="V91"/>
      <c r="W91"/>
      <c r="X91"/>
      <c r="Y91"/>
      <c r="Z91" s="23">
        <v>152.92536698788678</v>
      </c>
    </row>
    <row r="92" spans="1:26" x14ac:dyDescent="0.2">
      <c r="A92" s="1">
        <v>1990</v>
      </c>
      <c r="B92"/>
      <c r="C92"/>
      <c r="D92"/>
      <c r="E92"/>
      <c r="F92"/>
      <c r="G92"/>
      <c r="H92"/>
      <c r="I92"/>
      <c r="K92"/>
      <c r="L92"/>
      <c r="M92"/>
      <c r="N92"/>
      <c r="Q92"/>
      <c r="R92"/>
      <c r="S92"/>
      <c r="T92"/>
      <c r="U92"/>
      <c r="V92"/>
      <c r="W92"/>
      <c r="X92"/>
      <c r="Y92"/>
      <c r="Z92" s="23">
        <v>166.64735090735178</v>
      </c>
    </row>
    <row r="93" spans="1:26" x14ac:dyDescent="0.2">
      <c r="A93" s="1">
        <v>1991</v>
      </c>
      <c r="B93"/>
      <c r="C93"/>
      <c r="D93"/>
      <c r="E93"/>
      <c r="F93"/>
      <c r="G93"/>
      <c r="H93"/>
      <c r="I93"/>
      <c r="K93"/>
      <c r="L93"/>
      <c r="M93"/>
      <c r="N93"/>
      <c r="Q93"/>
      <c r="R93"/>
      <c r="S93"/>
      <c r="T93"/>
      <c r="U93"/>
      <c r="V93"/>
      <c r="W93"/>
      <c r="X93"/>
      <c r="Y93"/>
      <c r="Z93" s="23">
        <v>165.55826068697849</v>
      </c>
    </row>
    <row r="94" spans="1:26" x14ac:dyDescent="0.2">
      <c r="A94" s="1">
        <v>1992</v>
      </c>
      <c r="B94"/>
      <c r="C94"/>
      <c r="D94"/>
      <c r="E94"/>
      <c r="F94"/>
      <c r="G94"/>
      <c r="H94"/>
      <c r="I94"/>
      <c r="K94"/>
      <c r="L94"/>
      <c r="M94"/>
      <c r="N94"/>
      <c r="Q94"/>
      <c r="R94"/>
      <c r="S94"/>
      <c r="T94"/>
      <c r="U94"/>
      <c r="V94"/>
      <c r="W94"/>
      <c r="X94"/>
      <c r="Y94"/>
      <c r="Z94" s="23">
        <v>171.84112675709403</v>
      </c>
    </row>
    <row r="95" spans="1:26" x14ac:dyDescent="0.2">
      <c r="A95" s="1">
        <v>1993</v>
      </c>
      <c r="B95"/>
      <c r="C95"/>
      <c r="D95"/>
      <c r="E95"/>
      <c r="F95"/>
      <c r="G95"/>
      <c r="H95"/>
      <c r="I95"/>
      <c r="K95"/>
      <c r="L95"/>
      <c r="M95"/>
      <c r="N95"/>
      <c r="Q95"/>
      <c r="R95"/>
      <c r="S95"/>
      <c r="T95"/>
      <c r="U95"/>
      <c r="V95"/>
      <c r="W95"/>
      <c r="X95"/>
      <c r="Y95"/>
      <c r="Z95" s="23">
        <v>170.12271548952307</v>
      </c>
    </row>
    <row r="96" spans="1:26" x14ac:dyDescent="0.2">
      <c r="A96" s="1">
        <v>1994</v>
      </c>
      <c r="B96"/>
      <c r="C96"/>
      <c r="D96"/>
      <c r="E96"/>
      <c r="F96"/>
      <c r="G96"/>
      <c r="H96"/>
      <c r="I96"/>
      <c r="K96"/>
      <c r="L96"/>
      <c r="M96"/>
      <c r="N96"/>
      <c r="Q96"/>
      <c r="R96"/>
      <c r="S96"/>
      <c r="T96"/>
      <c r="U96"/>
      <c r="V96"/>
      <c r="W96"/>
      <c r="X96"/>
      <c r="Y96"/>
      <c r="Z96" s="23">
        <v>170.12271548952307</v>
      </c>
    </row>
    <row r="97" spans="1:26" x14ac:dyDescent="0.2">
      <c r="A97" s="1">
        <v>1995</v>
      </c>
      <c r="B97"/>
      <c r="C97"/>
      <c r="D97"/>
      <c r="E97"/>
      <c r="F97"/>
      <c r="G97"/>
      <c r="H97"/>
      <c r="I97"/>
      <c r="K97"/>
      <c r="L97"/>
      <c r="M97"/>
      <c r="N97"/>
      <c r="Q97"/>
      <c r="R97"/>
      <c r="S97"/>
      <c r="T97"/>
      <c r="U97"/>
      <c r="V97"/>
      <c r="W97"/>
      <c r="X97"/>
      <c r="Y97"/>
      <c r="Z97" s="23">
        <v>171.84112675709403</v>
      </c>
    </row>
    <row r="98" spans="1:26" x14ac:dyDescent="0.2">
      <c r="A98" s="1">
        <v>1996</v>
      </c>
      <c r="B98"/>
      <c r="C98"/>
      <c r="D98"/>
      <c r="E98"/>
      <c r="F98"/>
      <c r="G98"/>
      <c r="H98"/>
      <c r="I98"/>
      <c r="K98"/>
      <c r="L98"/>
      <c r="M98"/>
      <c r="N98"/>
      <c r="Q98"/>
      <c r="R98"/>
      <c r="S98"/>
      <c r="T98"/>
      <c r="U98"/>
      <c r="V98"/>
      <c r="W98"/>
      <c r="X98"/>
      <c r="Y98"/>
      <c r="Z98" s="23">
        <v>168.07525588490708</v>
      </c>
    </row>
    <row r="99" spans="1:26" x14ac:dyDescent="0.2">
      <c r="A99" s="1">
        <v>1997</v>
      </c>
      <c r="B99"/>
      <c r="C99"/>
      <c r="D99"/>
      <c r="E99"/>
      <c r="F99"/>
      <c r="G99"/>
      <c r="H99"/>
      <c r="I99"/>
      <c r="K99"/>
      <c r="L99"/>
      <c r="M99"/>
      <c r="N99"/>
      <c r="Q99"/>
      <c r="R99"/>
      <c r="S99"/>
      <c r="T99"/>
      <c r="U99"/>
      <c r="V99"/>
      <c r="W99"/>
      <c r="X99"/>
      <c r="Y99"/>
      <c r="Z99" s="23">
        <v>168.63369301044057</v>
      </c>
    </row>
    <row r="100" spans="1:26" x14ac:dyDescent="0.2">
      <c r="A100" s="1">
        <v>1998</v>
      </c>
      <c r="B100"/>
      <c r="C100"/>
      <c r="D100"/>
      <c r="E100"/>
      <c r="F100"/>
      <c r="G100"/>
      <c r="H100"/>
      <c r="I100"/>
      <c r="K100"/>
      <c r="L100"/>
      <c r="M100"/>
      <c r="N100"/>
      <c r="Q100"/>
      <c r="R100"/>
      <c r="S100"/>
      <c r="T100"/>
      <c r="U100"/>
      <c r="V100"/>
      <c r="W100"/>
      <c r="X100"/>
      <c r="Y100"/>
      <c r="Z100" s="23">
        <v>167.61705106395658</v>
      </c>
    </row>
    <row r="101" spans="1:26" x14ac:dyDescent="0.2">
      <c r="A101" s="1">
        <v>1999</v>
      </c>
      <c r="B101"/>
      <c r="C101"/>
      <c r="D101"/>
      <c r="E101"/>
      <c r="F101"/>
      <c r="G101"/>
      <c r="H101"/>
      <c r="I101"/>
      <c r="K101"/>
      <c r="L101"/>
      <c r="M101"/>
      <c r="N101"/>
      <c r="Q101"/>
      <c r="R101"/>
      <c r="S101"/>
      <c r="T101"/>
      <c r="U101"/>
      <c r="V101"/>
      <c r="W101"/>
      <c r="X101"/>
      <c r="Y101"/>
    </row>
    <row r="102" spans="1:26" x14ac:dyDescent="0.2">
      <c r="A102" s="1">
        <v>2000</v>
      </c>
      <c r="B102"/>
      <c r="C102"/>
      <c r="D102"/>
      <c r="E102"/>
      <c r="F102"/>
      <c r="G102"/>
      <c r="H102"/>
      <c r="I102"/>
      <c r="K102"/>
      <c r="L102"/>
      <c r="M102"/>
      <c r="N102"/>
      <c r="Q102"/>
      <c r="R102"/>
      <c r="S102"/>
      <c r="T102"/>
      <c r="U102"/>
      <c r="V102"/>
      <c r="W102"/>
      <c r="X102"/>
      <c r="Y102"/>
    </row>
    <row r="103" spans="1:26" x14ac:dyDescent="0.2">
      <c r="A103" s="1">
        <v>2001</v>
      </c>
      <c r="B103"/>
      <c r="C103"/>
      <c r="D103"/>
      <c r="E103"/>
      <c r="F103"/>
      <c r="G103"/>
      <c r="H103"/>
      <c r="I103"/>
      <c r="K103"/>
      <c r="L103"/>
      <c r="M103"/>
      <c r="N103"/>
      <c r="Q103"/>
      <c r="R103"/>
      <c r="S103"/>
      <c r="T103"/>
      <c r="U103"/>
      <c r="V103"/>
      <c r="W103"/>
      <c r="X103"/>
      <c r="Y103"/>
      <c r="Z103" s="5"/>
    </row>
    <row r="104" spans="1:26" x14ac:dyDescent="0.2">
      <c r="A104" s="1">
        <v>2002</v>
      </c>
      <c r="B104"/>
      <c r="C104"/>
      <c r="D104"/>
      <c r="E104"/>
      <c r="F104"/>
      <c r="G104"/>
      <c r="H104"/>
      <c r="I104"/>
      <c r="K104"/>
      <c r="L104"/>
      <c r="M104"/>
      <c r="N104"/>
      <c r="Q104"/>
      <c r="R104"/>
      <c r="S104"/>
      <c r="T104"/>
      <c r="U104"/>
      <c r="V104"/>
      <c r="W104"/>
      <c r="X104"/>
      <c r="Y104"/>
      <c r="Z104" s="5"/>
    </row>
    <row r="105" spans="1:26" x14ac:dyDescent="0.2">
      <c r="A105" s="1">
        <v>2003</v>
      </c>
      <c r="B105"/>
      <c r="C105"/>
      <c r="D105"/>
      <c r="E105"/>
      <c r="F105"/>
      <c r="G105"/>
      <c r="H105"/>
      <c r="I105"/>
      <c r="K105"/>
      <c r="L105"/>
      <c r="M105"/>
      <c r="N105"/>
      <c r="Q105"/>
      <c r="R105"/>
      <c r="S105"/>
      <c r="T105"/>
      <c r="U105"/>
      <c r="V105"/>
      <c r="W105"/>
      <c r="X105"/>
      <c r="Y105"/>
      <c r="Z105" s="5"/>
    </row>
    <row r="106" spans="1:26" x14ac:dyDescent="0.2">
      <c r="A106" s="1">
        <v>2004</v>
      </c>
      <c r="B106"/>
      <c r="C106"/>
      <c r="D106"/>
      <c r="E106"/>
      <c r="F106"/>
      <c r="G106"/>
      <c r="H106"/>
      <c r="I106"/>
      <c r="K106"/>
      <c r="L106"/>
      <c r="M106"/>
      <c r="N106"/>
      <c r="Q106"/>
      <c r="R106"/>
      <c r="S106"/>
      <c r="T106"/>
      <c r="U106"/>
      <c r="V106"/>
      <c r="W106"/>
      <c r="X106"/>
      <c r="Y106"/>
      <c r="Z106" s="5"/>
    </row>
  </sheetData>
  <sheetProtection selectLockedCells="1" selectUnlockedCells="1"/>
  <pageMargins left="0.75" right="0.75" top="1" bottom="1" header="0.51180555555555551" footer="0.51180555555555551"/>
  <pageSetup paperSize="9" firstPageNumber="0"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26"/>
  <sheetViews>
    <sheetView tabSelected="1" zoomScale="120" zoomScaleNormal="120" workbookViewId="0">
      <pane xSplit="1" ySplit="1" topLeftCell="B97" activePane="bottomRight" state="frozen"/>
      <selection pane="topRight" activeCell="X1" sqref="X1"/>
      <selection pane="bottomLeft" activeCell="A83" sqref="A83"/>
      <selection pane="bottomRight" activeCell="T124" sqref="T124"/>
    </sheetView>
  </sheetViews>
  <sheetFormatPr baseColWidth="10" defaultColWidth="9" defaultRowHeight="12.75" x14ac:dyDescent="0.2"/>
  <cols>
    <col min="1" max="1" width="8.7109375" style="1" customWidth="1"/>
    <col min="2" max="7" width="8.7109375" style="2" customWidth="1"/>
    <col min="8" max="17" width="10.7109375" style="1" customWidth="1"/>
    <col min="18" max="18" width="10.7109375" style="2" customWidth="1"/>
    <col min="19" max="19" width="8.7109375" style="3" customWidth="1"/>
    <col min="20" max="25" width="10.7109375" style="2" customWidth="1"/>
    <col min="26" max="26" width="9.140625" style="1" customWidth="1"/>
    <col min="27" max="29" width="12.7109375" customWidth="1"/>
    <col min="30" max="30" width="12" customWidth="1"/>
    <col min="31" max="31" width="9.7109375" customWidth="1"/>
  </cols>
  <sheetData>
    <row r="1" spans="1:31" x14ac:dyDescent="0.2">
      <c r="A1" s="1" t="s">
        <v>0</v>
      </c>
      <c r="B1" s="2" t="s">
        <v>1</v>
      </c>
      <c r="C1" s="2" t="s">
        <v>2</v>
      </c>
      <c r="D1" s="2" t="s">
        <v>3</v>
      </c>
      <c r="E1" s="2" t="s">
        <v>4</v>
      </c>
      <c r="F1" s="2" t="s">
        <v>5</v>
      </c>
      <c r="G1" s="2" t="s">
        <v>6</v>
      </c>
      <c r="H1" s="1" t="s">
        <v>7</v>
      </c>
      <c r="I1" s="1" t="s">
        <v>8</v>
      </c>
      <c r="J1" s="1" t="s">
        <v>9</v>
      </c>
      <c r="K1" s="1" t="s">
        <v>10</v>
      </c>
      <c r="L1" s="1" t="s">
        <v>11</v>
      </c>
      <c r="M1" s="1" t="s">
        <v>12</v>
      </c>
      <c r="N1" s="1" t="s">
        <v>13</v>
      </c>
      <c r="O1" s="1" t="s">
        <v>14</v>
      </c>
      <c r="P1" s="1" t="s">
        <v>15</v>
      </c>
      <c r="Q1" s="1" t="s">
        <v>16</v>
      </c>
      <c r="R1" s="2" t="s">
        <v>17</v>
      </c>
      <c r="S1" s="3" t="s">
        <v>18</v>
      </c>
      <c r="T1" s="2" t="s">
        <v>19</v>
      </c>
      <c r="U1" s="2" t="s">
        <v>20</v>
      </c>
      <c r="V1" s="2" t="s">
        <v>21</v>
      </c>
      <c r="W1" s="2" t="s">
        <v>22</v>
      </c>
      <c r="X1" s="2" t="s">
        <v>23</v>
      </c>
      <c r="Y1" s="2" t="s">
        <v>24</v>
      </c>
      <c r="Z1" s="2" t="s">
        <v>28</v>
      </c>
      <c r="AA1" s="2" t="s">
        <v>30</v>
      </c>
      <c r="AB1" s="2" t="s">
        <v>31</v>
      </c>
      <c r="AC1" s="2" t="s">
        <v>32</v>
      </c>
      <c r="AD1" s="2" t="s">
        <v>51</v>
      </c>
      <c r="AE1" s="2" t="s">
        <v>52</v>
      </c>
    </row>
    <row r="2" spans="1:31" x14ac:dyDescent="0.2">
      <c r="A2" s="1">
        <v>1900</v>
      </c>
      <c r="B2" s="2">
        <f>0.103*Indexgy!B2</f>
        <v>0.47319229999999995</v>
      </c>
      <c r="C2" s="2">
        <f>0.027*Indexgy!C2</f>
        <v>0.24278400000000003</v>
      </c>
      <c r="D2" s="2">
        <f>0.016*Indexgy!D2</f>
        <v>0.30102400000000001</v>
      </c>
      <c r="E2" s="2">
        <f>0.03*Indexgy!E2</f>
        <v>0.68313000000000001</v>
      </c>
      <c r="F2" s="2">
        <f>0.081*Indexgy!F2</f>
        <v>1.6510229999999999</v>
      </c>
      <c r="G2" s="2">
        <f>0.068*Indexgy!G2</f>
        <v>1.14036</v>
      </c>
      <c r="H2" s="2">
        <f>0.073*Indexgy!H2</f>
        <v>2.4228699999999996</v>
      </c>
      <c r="I2" s="2">
        <f>0.051*Indexgy!I2</f>
        <v>0.14943000000000001</v>
      </c>
      <c r="J2" s="2">
        <f>0.009*Indexgy!J2</f>
        <v>2.1239999999999998E-2</v>
      </c>
      <c r="K2" s="2">
        <f>0.009*Indexgy!K2</f>
        <v>0.11708999999999999</v>
      </c>
      <c r="L2" s="2">
        <f>0.083*Indexgy!L2</f>
        <v>1.37531</v>
      </c>
      <c r="M2" s="2">
        <f>0.043*Indexgy!M2</f>
        <v>0.73056999999999983</v>
      </c>
      <c r="N2" s="2">
        <f>0.002*Indexgy!N2</f>
        <v>2.7800000000000002E-2</v>
      </c>
      <c r="O2" s="2">
        <f>0.027*Indexgy!O2</f>
        <v>0.76707000000000003</v>
      </c>
      <c r="P2" s="2">
        <f>0.023*Indexgy!P2</f>
        <v>0.41744999999999999</v>
      </c>
      <c r="Q2" s="2">
        <f>0.029*Indexgy!Q2</f>
        <v>0.13253000000000001</v>
      </c>
      <c r="R2" s="2">
        <f>0.028*Indexgy!R2</f>
        <v>3.1105200000000002</v>
      </c>
      <c r="S2" s="2">
        <f>0.12*Indexgy!S2</f>
        <v>0.60119999999999996</v>
      </c>
      <c r="T2" s="2">
        <f>0.059*Indexgy!T2</f>
        <v>1.2817159999999999</v>
      </c>
      <c r="U2" s="2">
        <f>0.051*Indexgy!U2</f>
        <v>3.0543899999999997</v>
      </c>
      <c r="V2" s="2">
        <f>0.022*Indexgy!V2</f>
        <v>0.10516879999999999</v>
      </c>
      <c r="W2" s="2">
        <f>0.017*Indexgy!W2</f>
        <v>0.14814649999999999</v>
      </c>
      <c r="X2" s="2">
        <f>0.013*Indexgy!X2</f>
        <v>0.14566499999999999</v>
      </c>
      <c r="Y2" s="2">
        <f>0.016*Indexgy!Y2</f>
        <v>0.20528000000000002</v>
      </c>
      <c r="Z2" s="12">
        <f>Indexgy!Z2</f>
        <v>14.606999999999999</v>
      </c>
      <c r="AA2">
        <f t="shared" ref="AA2:AA33" si="0">SUM(B2:Y2)</f>
        <v>19.3049596</v>
      </c>
      <c r="AB2" s="2">
        <v>19.309000000000001</v>
      </c>
      <c r="AC2" s="2">
        <f>AB2</f>
        <v>19.309000000000001</v>
      </c>
      <c r="AD2">
        <f>AC2/Z2</f>
        <v>1.3219004586841927</v>
      </c>
      <c r="AE2">
        <f>LN(AD2*100)</f>
        <v>4.8842406285798194</v>
      </c>
    </row>
    <row r="3" spans="1:31" x14ac:dyDescent="0.2">
      <c r="A3" s="1">
        <v>1901</v>
      </c>
      <c r="B3" s="2">
        <f>0.103*Indexgy!B3</f>
        <v>0.37057339999999994</v>
      </c>
      <c r="C3" s="2">
        <f>0.027*Indexgy!C3</f>
        <v>0.22833089999999998</v>
      </c>
      <c r="D3" s="2">
        <f>0.016*Indexgy!D3</f>
        <v>0.28790399999999999</v>
      </c>
      <c r="E3" s="2">
        <f>0.03*Indexgy!E3</f>
        <v>0.61400999999999994</v>
      </c>
      <c r="F3" s="2">
        <f>0.081*Indexgy!F3</f>
        <v>1.5821730000000001</v>
      </c>
      <c r="G3" s="2">
        <f>0.068*Indexgy!G3</f>
        <v>1.4596200000000001</v>
      </c>
      <c r="H3" s="2">
        <f>0.073*Indexgy!H3</f>
        <v>1.9605609999999998</v>
      </c>
      <c r="I3" s="2">
        <f>0.051*Indexgy!I3</f>
        <v>0.14943000000000001</v>
      </c>
      <c r="J3" s="2">
        <f>0.009*Indexgy!J3</f>
        <v>2.1239999999999998E-2</v>
      </c>
      <c r="K3" s="2">
        <f>0.009*Indexgy!K3</f>
        <v>0.12122999999999999</v>
      </c>
      <c r="L3" s="2">
        <f>0.083*Indexgy!L3</f>
        <v>1.3030999999999999</v>
      </c>
      <c r="M3" s="2">
        <f>0.043*Indexgy!M3</f>
        <v>0.73486999999999991</v>
      </c>
      <c r="N3" s="2">
        <f>0.002*Indexgy!N3</f>
        <v>2.4920000000000001E-2</v>
      </c>
      <c r="O3" s="2">
        <f>0.027*Indexgy!O3</f>
        <v>0.64395000000000002</v>
      </c>
      <c r="P3" s="2">
        <f>0.023*Indexgy!P3</f>
        <v>0.40249999999999997</v>
      </c>
      <c r="Q3" s="2">
        <f>0.029*Indexgy!Q3</f>
        <v>0.13455999999999999</v>
      </c>
      <c r="R3" s="2">
        <f>0.028*Indexgy!R3</f>
        <v>2.7389600000000001</v>
      </c>
      <c r="S3" s="2">
        <f>0.12*Indexgy!S3</f>
        <v>0.55920000000000003</v>
      </c>
      <c r="T3" s="2">
        <f>0.059*Indexgy!T3</f>
        <v>1.2753439999999998</v>
      </c>
      <c r="U3" s="2">
        <f>0.051*Indexgy!U3</f>
        <v>3.0824399999999996</v>
      </c>
      <c r="V3" s="2">
        <f>0.022*Indexgy!V3</f>
        <v>5.8880799999999997E-2</v>
      </c>
      <c r="W3" s="2">
        <f>0.017*Indexgy!W3</f>
        <v>0.14239880000000002</v>
      </c>
      <c r="X3" s="2">
        <f>0.013*Indexgy!X3</f>
        <v>0.144339</v>
      </c>
      <c r="Y3" s="2">
        <f>0.016*Indexgy!Y3</f>
        <v>0.19031999999999999</v>
      </c>
      <c r="Z3" s="12">
        <f>Indexgy!Z3</f>
        <v>13.858000000000001</v>
      </c>
      <c r="AA3">
        <f t="shared" si="0"/>
        <v>18.230854899999997</v>
      </c>
      <c r="AB3" s="2">
        <v>18.236000000000001</v>
      </c>
      <c r="AC3" s="2">
        <f t="shared" ref="AC3:AC66" si="1">AB3</f>
        <v>18.236000000000001</v>
      </c>
      <c r="AD3">
        <f t="shared" ref="AD3:AD66" si="2">AC3/Z3</f>
        <v>1.3159186029730119</v>
      </c>
      <c r="AE3">
        <f t="shared" ref="AE3:AE66" si="3">LN(AD3*100)</f>
        <v>4.879705165134097</v>
      </c>
    </row>
    <row r="4" spans="1:31" x14ac:dyDescent="0.2">
      <c r="A4" s="1">
        <v>1902</v>
      </c>
      <c r="B4" s="2">
        <f>0.103*Indexgy!B4</f>
        <v>0.31356289999999998</v>
      </c>
      <c r="C4" s="2">
        <f>0.027*Indexgy!C4</f>
        <v>0.22977810000000001</v>
      </c>
      <c r="D4" s="2">
        <f>0.016*Indexgy!D4</f>
        <v>0.30507200000000001</v>
      </c>
      <c r="E4" s="2">
        <f>0.03*Indexgy!E4</f>
        <v>0.59393999999999991</v>
      </c>
      <c r="F4" s="2">
        <f>0.081*Indexgy!F4</f>
        <v>1.8114840000000001</v>
      </c>
      <c r="G4" s="2">
        <f>0.068*Indexgy!G4</f>
        <v>1.8787040000000002</v>
      </c>
      <c r="H4" s="2">
        <f>0.073*Indexgy!H4</f>
        <v>1.5667259999999998</v>
      </c>
      <c r="I4" s="2">
        <f>0.051*Indexgy!I4</f>
        <v>0.14943000000000001</v>
      </c>
      <c r="J4" s="2">
        <f>0.009*Indexgy!J4</f>
        <v>2.1239999999999998E-2</v>
      </c>
      <c r="K4" s="2">
        <f>0.009*Indexgy!K4</f>
        <v>0.12545999999999999</v>
      </c>
      <c r="L4" s="2">
        <f>0.083*Indexgy!L4</f>
        <v>1.37531</v>
      </c>
      <c r="M4" s="2">
        <f>0.043*Indexgy!M4</f>
        <v>0.7589499999999999</v>
      </c>
      <c r="N4" s="2">
        <f>0.002*Indexgy!N4</f>
        <v>2.3940000000000003E-2</v>
      </c>
      <c r="O4" s="2">
        <f>0.027*Indexgy!O4</f>
        <v>0.69875999999999994</v>
      </c>
      <c r="P4" s="2">
        <f>0.023*Indexgy!P4</f>
        <v>0.40456999999999999</v>
      </c>
      <c r="Q4" s="2">
        <f>0.029*Indexgy!Q4</f>
        <v>0.1421</v>
      </c>
      <c r="R4" s="2">
        <f>0.028*Indexgy!R4</f>
        <v>2.6566399999999999</v>
      </c>
      <c r="S4" s="2">
        <f>0.12*Indexgy!S4</f>
        <v>0.54719999999999991</v>
      </c>
      <c r="T4" s="2">
        <f>0.059*Indexgy!T4</f>
        <v>0.87319999999999998</v>
      </c>
      <c r="U4" s="2">
        <f>0.051*Indexgy!U4</f>
        <v>3.0824399999999996</v>
      </c>
      <c r="V4" s="2">
        <f>0.022*Indexgy!V4</f>
        <v>9.4230399999999992E-2</v>
      </c>
      <c r="W4" s="2">
        <f>0.017*Indexgy!W4</f>
        <v>0.12599550000000001</v>
      </c>
      <c r="X4" s="2">
        <f>0.013*Indexgy!X4</f>
        <v>0.13566799999999998</v>
      </c>
      <c r="Y4" s="2">
        <f>0.016*Indexgy!Y4</f>
        <v>0.22631999999999999</v>
      </c>
      <c r="Z4" s="12">
        <f>Indexgy!Z4</f>
        <v>13.483000000000001</v>
      </c>
      <c r="AA4">
        <f t="shared" si="0"/>
        <v>18.140720899999998</v>
      </c>
      <c r="AB4" s="2">
        <v>18.145</v>
      </c>
      <c r="AC4" s="2">
        <f t="shared" si="1"/>
        <v>18.145</v>
      </c>
      <c r="AD4">
        <f t="shared" si="2"/>
        <v>1.3457687458280798</v>
      </c>
      <c r="AE4">
        <f t="shared" si="3"/>
        <v>4.9021355940011873</v>
      </c>
    </row>
    <row r="5" spans="1:31" x14ac:dyDescent="0.2">
      <c r="A5" s="1">
        <v>1903</v>
      </c>
      <c r="B5" s="2">
        <f>0.103*Indexgy!B5</f>
        <v>0.31925880000000001</v>
      </c>
      <c r="C5" s="2">
        <f>0.027*Indexgy!C5</f>
        <v>0.2312226</v>
      </c>
      <c r="D5" s="2">
        <f>0.016*Indexgy!D5</f>
        <v>0.23233600000000001</v>
      </c>
      <c r="E5" s="2">
        <f>0.03*Indexgy!E5</f>
        <v>0.75105</v>
      </c>
      <c r="F5" s="2">
        <f>0.081*Indexgy!F5</f>
        <v>1.8114840000000001</v>
      </c>
      <c r="G5" s="2">
        <f>0.068*Indexgy!G5</f>
        <v>1.3399399999999999</v>
      </c>
      <c r="H5" s="2">
        <f>0.073*Indexgy!H5</f>
        <v>1.677978</v>
      </c>
      <c r="I5" s="2">
        <f>0.051*Indexgy!I5</f>
        <v>0.14229</v>
      </c>
      <c r="J5" s="2">
        <f>0.009*Indexgy!J5</f>
        <v>2.1239999999999998E-2</v>
      </c>
      <c r="K5" s="2">
        <f>0.009*Indexgy!K5</f>
        <v>0.12986999999999999</v>
      </c>
      <c r="L5" s="2">
        <f>0.083*Indexgy!L5</f>
        <v>1.3993800000000001</v>
      </c>
      <c r="M5" s="2">
        <f>0.043*Indexgy!M5</f>
        <v>0.92535999999999996</v>
      </c>
      <c r="N5" s="2">
        <f>0.002*Indexgy!N5</f>
        <v>2.622E-2</v>
      </c>
      <c r="O5" s="2">
        <f>0.027*Indexgy!O5</f>
        <v>0.75329999999999997</v>
      </c>
      <c r="P5" s="2">
        <f>0.023*Indexgy!P5</f>
        <v>0.38548000000000004</v>
      </c>
      <c r="Q5" s="2">
        <f>0.029*Indexgy!Q5</f>
        <v>0.15021999999999999</v>
      </c>
      <c r="R5" s="2">
        <f>0.028*Indexgy!R5</f>
        <v>3.3866000000000001</v>
      </c>
      <c r="S5" s="2">
        <f>0.12*Indexgy!S5</f>
        <v>0.57840000000000003</v>
      </c>
      <c r="T5" s="2">
        <f>0.059*Indexgy!T5</f>
        <v>1.048135</v>
      </c>
      <c r="U5" s="2">
        <f>0.051*Indexgy!U5</f>
        <v>3.0824399999999996</v>
      </c>
      <c r="V5" s="2">
        <f>0.022*Indexgy!V5</f>
        <v>9.8804199999999995E-2</v>
      </c>
      <c r="W5" s="2">
        <f>0.017*Indexgy!W5</f>
        <v>0.12940230000000003</v>
      </c>
      <c r="X5" s="2">
        <f>0.013*Indexgy!X5</f>
        <v>0.14133599999999999</v>
      </c>
      <c r="Y5" s="2">
        <f>0.016*Indexgy!Y5</f>
        <v>0.24252799999999999</v>
      </c>
      <c r="Z5" s="12">
        <f>Indexgy!Z5</f>
        <v>13.483000000000001</v>
      </c>
      <c r="AA5">
        <f t="shared" si="0"/>
        <v>19.004274899999995</v>
      </c>
      <c r="AB5" s="2">
        <v>19.006</v>
      </c>
      <c r="AC5" s="2">
        <f t="shared" si="1"/>
        <v>19.006</v>
      </c>
      <c r="AD5">
        <f t="shared" si="2"/>
        <v>1.4096269376251576</v>
      </c>
      <c r="AE5">
        <f t="shared" si="3"/>
        <v>4.9484952721252773</v>
      </c>
    </row>
    <row r="6" spans="1:31" x14ac:dyDescent="0.2">
      <c r="A6" s="1">
        <v>1904</v>
      </c>
      <c r="B6" s="2">
        <f>0.103*Indexgy!B6</f>
        <v>0.44468190000000002</v>
      </c>
      <c r="C6" s="2">
        <f>0.027*Indexgy!C6</f>
        <v>0.23700330000000003</v>
      </c>
      <c r="D6" s="2">
        <f>0.016*Indexgy!D6</f>
        <v>0.27879999999999999</v>
      </c>
      <c r="E6" s="2">
        <f>0.03*Indexgy!E6</f>
        <v>0.62630999999999992</v>
      </c>
      <c r="F6" s="2">
        <f>0.081*Indexgy!F6</f>
        <v>2.1095640000000002</v>
      </c>
      <c r="G6" s="2">
        <f>0.068*Indexgy!G6</f>
        <v>1.4368400000000001</v>
      </c>
      <c r="H6" s="2">
        <f>0.073*Indexgy!H6</f>
        <v>2.2344569999999999</v>
      </c>
      <c r="I6" s="2">
        <f>0.051*Indexgy!I6</f>
        <v>0.14943000000000001</v>
      </c>
      <c r="J6" s="2">
        <f>0.009*Indexgy!J6</f>
        <v>2.1239999999999998E-2</v>
      </c>
      <c r="K6" s="2">
        <f>0.009*Indexgy!K6</f>
        <v>0.13446</v>
      </c>
      <c r="L6" s="2">
        <f>0.083*Indexgy!L6</f>
        <v>1.37531</v>
      </c>
      <c r="M6" s="2">
        <f>0.043*Indexgy!M6</f>
        <v>0.88880999999999999</v>
      </c>
      <c r="N6" s="2">
        <f>0.002*Indexgy!N6</f>
        <v>2.7220000000000001E-2</v>
      </c>
      <c r="O6" s="2">
        <f>0.027*Indexgy!O6</f>
        <v>0.80810999999999999</v>
      </c>
      <c r="P6" s="2">
        <f>0.023*Indexgy!P6</f>
        <v>0.42066999999999999</v>
      </c>
      <c r="Q6" s="2">
        <f>0.029*Indexgy!Q6</f>
        <v>0.14557999999999999</v>
      </c>
      <c r="R6" s="2">
        <f>0.028*Indexgy!R6</f>
        <v>3.7995999999999999</v>
      </c>
      <c r="S6" s="2">
        <f>0.12*Indexgy!S6</f>
        <v>0.54719999999999991</v>
      </c>
      <c r="T6" s="2">
        <f>0.059*Indexgy!T6</f>
        <v>1.014918</v>
      </c>
      <c r="U6" s="2">
        <f>0.051*Indexgy!U6</f>
        <v>3.2692529999999995</v>
      </c>
      <c r="V6" s="2">
        <f>0.022*Indexgy!V6</f>
        <v>9.8452200000000004E-2</v>
      </c>
      <c r="W6" s="2">
        <f>0.017*Indexgy!W6</f>
        <v>0.13821849999999999</v>
      </c>
      <c r="X6" s="2">
        <f>0.013*Indexgy!X6</f>
        <v>0.14366299999999999</v>
      </c>
      <c r="Y6" s="2">
        <f>0.016*Indexgy!Y6</f>
        <v>0.23052799999999998</v>
      </c>
      <c r="Z6" s="12">
        <f>Indexgy!Z6</f>
        <v>13.858000000000001</v>
      </c>
      <c r="AA6">
        <f t="shared" si="0"/>
        <v>20.580318899999998</v>
      </c>
      <c r="AB6" s="2">
        <v>20.585999999999999</v>
      </c>
      <c r="AC6" s="2">
        <f t="shared" si="1"/>
        <v>20.585999999999999</v>
      </c>
      <c r="AD6">
        <f t="shared" si="2"/>
        <v>1.4854957425313897</v>
      </c>
      <c r="AE6">
        <f t="shared" si="3"/>
        <v>5.0009187358872698</v>
      </c>
    </row>
    <row r="7" spans="1:31" x14ac:dyDescent="0.2">
      <c r="A7" s="1">
        <v>1905</v>
      </c>
      <c r="B7" s="2">
        <f>0.103*Indexgy!B7</f>
        <v>0.47319229999999995</v>
      </c>
      <c r="C7" s="2">
        <f>0.027*Indexgy!C7</f>
        <v>0.23266710000000002</v>
      </c>
      <c r="D7" s="2">
        <f>0.016*Indexgy!D7</f>
        <v>0.27072000000000002</v>
      </c>
      <c r="E7" s="2">
        <f>0.03*Indexgy!E7</f>
        <v>0.70463999999999993</v>
      </c>
      <c r="F7" s="2">
        <f>0.081*Indexgy!F7</f>
        <v>2.0637180000000002</v>
      </c>
      <c r="G7" s="2">
        <f>0.068*Indexgy!G7</f>
        <v>1.5195280000000002</v>
      </c>
      <c r="H7" s="2">
        <f>0.073*Indexgy!H7</f>
        <v>2.3885599999999996</v>
      </c>
      <c r="I7" s="2">
        <f>0.051*Indexgy!I7</f>
        <v>0.14892</v>
      </c>
      <c r="J7" s="2">
        <f>0.009*Indexgy!J7</f>
        <v>2.1239999999999998E-2</v>
      </c>
      <c r="K7" s="2">
        <f>0.009*Indexgy!K7</f>
        <v>0.13922999999999999</v>
      </c>
      <c r="L7" s="2">
        <f>0.083*Indexgy!L7</f>
        <v>1.3512400000000002</v>
      </c>
      <c r="M7" s="2">
        <f>0.043*Indexgy!M7</f>
        <v>0.82818000000000003</v>
      </c>
      <c r="N7" s="2">
        <f>0.002*Indexgy!N7</f>
        <v>3.5920000000000001E-2</v>
      </c>
      <c r="O7" s="2">
        <f>0.027*Indexgy!O7</f>
        <v>0.98631000000000002</v>
      </c>
      <c r="P7" s="2">
        <f>0.023*Indexgy!P7</f>
        <v>0.52371000000000001</v>
      </c>
      <c r="Q7" s="2">
        <f>0.029*Indexgy!Q7</f>
        <v>0.14007</v>
      </c>
      <c r="R7" s="2">
        <f>0.028*Indexgy!R7</f>
        <v>4.06168</v>
      </c>
      <c r="S7" s="2">
        <f>0.12*Indexgy!S7</f>
        <v>0.54599999999999993</v>
      </c>
      <c r="T7" s="2">
        <f>0.059*Indexgy!T7</f>
        <v>1.234221</v>
      </c>
      <c r="U7" s="2">
        <f>0.051*Indexgy!U7</f>
        <v>3.2692529999999995</v>
      </c>
      <c r="V7" s="2">
        <f>0.022*Indexgy!V7</f>
        <v>0.11030579999999998</v>
      </c>
      <c r="W7" s="2">
        <f>0.017*Indexgy!W7</f>
        <v>0.14578010000000002</v>
      </c>
      <c r="X7" s="2">
        <f>0.013*Indexgy!X7</f>
        <v>0.157001</v>
      </c>
      <c r="Y7" s="2">
        <f>0.016*Indexgy!Y7</f>
        <v>0.26793600000000001</v>
      </c>
      <c r="Z7" s="12">
        <f>Indexgy!Z7</f>
        <v>13.858000000000001</v>
      </c>
      <c r="AA7">
        <f t="shared" si="0"/>
        <v>21.620022299999999</v>
      </c>
      <c r="AB7" s="2">
        <v>21.620999999999999</v>
      </c>
      <c r="AC7" s="2">
        <f t="shared" si="1"/>
        <v>21.620999999999999</v>
      </c>
      <c r="AD7">
        <f t="shared" si="2"/>
        <v>1.5601818444219944</v>
      </c>
      <c r="AE7">
        <f t="shared" si="3"/>
        <v>5.0499725673933158</v>
      </c>
    </row>
    <row r="8" spans="1:31" x14ac:dyDescent="0.2">
      <c r="A8" s="1">
        <v>1906</v>
      </c>
      <c r="B8" s="2">
        <f>0.103*Indexgy!B8</f>
        <v>0.45608399999999999</v>
      </c>
      <c r="C8" s="2">
        <f>0.027*Indexgy!C8</f>
        <v>0.23844780000000002</v>
      </c>
      <c r="D8" s="2">
        <f>0.016*Indexgy!D8</f>
        <v>0.23739199999999999</v>
      </c>
      <c r="E8" s="2">
        <f>0.03*Indexgy!E8</f>
        <v>0.82823999999999998</v>
      </c>
      <c r="F8" s="2">
        <f>0.081*Indexgy!F8</f>
        <v>1.742715</v>
      </c>
      <c r="G8" s="2">
        <f>0.068*Indexgy!G8</f>
        <v>1.3370840000000002</v>
      </c>
      <c r="H8" s="2">
        <f>0.073*Indexgy!H8</f>
        <v>1.8149989999999998</v>
      </c>
      <c r="I8" s="2">
        <f>0.051*Indexgy!I8</f>
        <v>0.14943000000000001</v>
      </c>
      <c r="J8" s="2">
        <f>0.009*Indexgy!J8</f>
        <v>2.1239999999999998E-2</v>
      </c>
      <c r="K8" s="2">
        <f>0.009*Indexgy!K8</f>
        <v>0.14409</v>
      </c>
      <c r="L8" s="2">
        <f>0.083*Indexgy!L8</f>
        <v>1.51973</v>
      </c>
      <c r="M8" s="2">
        <f>0.043*Indexgy!M8</f>
        <v>0.91331999999999991</v>
      </c>
      <c r="N8" s="2">
        <f>0.002*Indexgy!N8</f>
        <v>4.5560000000000003E-2</v>
      </c>
      <c r="O8" s="2">
        <f>0.027*Indexgy!O8</f>
        <v>0.97254000000000007</v>
      </c>
      <c r="P8" s="2">
        <f>0.023*Indexgy!P8</f>
        <v>0.59316999999999998</v>
      </c>
      <c r="Q8" s="2">
        <f>0.029*Indexgy!Q8</f>
        <v>0.14703000000000002</v>
      </c>
      <c r="R8" s="2">
        <f>0.028*Indexgy!R8</f>
        <v>4.2224000000000004</v>
      </c>
      <c r="S8" s="2">
        <f>0.12*Indexgy!S8</f>
        <v>0.58799999999999997</v>
      </c>
      <c r="T8" s="2">
        <f>0.059*Indexgy!T8</f>
        <v>1.52633</v>
      </c>
      <c r="U8" s="2">
        <f>0.051*Indexgy!U8</f>
        <v>3.3439679999999998</v>
      </c>
      <c r="V8" s="2">
        <f>0.022*Indexgy!V8</f>
        <v>0.14006299999999999</v>
      </c>
      <c r="W8" s="2">
        <f>0.017*Indexgy!W8</f>
        <v>0.1613368</v>
      </c>
      <c r="X8" s="2">
        <f>0.013*Indexgy!X8</f>
        <v>0.188669</v>
      </c>
      <c r="Y8" s="2">
        <f>0.016*Indexgy!Y8</f>
        <v>0.28289600000000004</v>
      </c>
      <c r="Z8" s="12">
        <f>Indexgy!Z8</f>
        <v>14.606999999999999</v>
      </c>
      <c r="AA8">
        <f t="shared" si="0"/>
        <v>21.614734600000009</v>
      </c>
      <c r="AB8" s="2">
        <v>21.61</v>
      </c>
      <c r="AC8" s="2">
        <f t="shared" si="1"/>
        <v>21.61</v>
      </c>
      <c r="AD8">
        <f t="shared" si="2"/>
        <v>1.4794276716642707</v>
      </c>
      <c r="AE8">
        <f t="shared" si="3"/>
        <v>4.9968254906382121</v>
      </c>
    </row>
    <row r="9" spans="1:31" x14ac:dyDescent="0.2">
      <c r="A9" s="1">
        <v>1907</v>
      </c>
      <c r="B9" s="2">
        <f>0.103*Indexgy!B9</f>
        <v>0.37057339999999994</v>
      </c>
      <c r="C9" s="2">
        <f>0.027*Indexgy!C9</f>
        <v>0.28903499999999999</v>
      </c>
      <c r="D9" s="2">
        <f>0.016*Indexgy!D9</f>
        <v>0.23233600000000001</v>
      </c>
      <c r="E9" s="2">
        <f>0.03*Indexgy!E9</f>
        <v>0.88910999999999996</v>
      </c>
      <c r="F9" s="2">
        <f>0.081*Indexgy!F9</f>
        <v>2.0178720000000001</v>
      </c>
      <c r="G9" s="2">
        <f>0.068*Indexgy!G9</f>
        <v>1.5138160000000001</v>
      </c>
      <c r="H9" s="2">
        <f>0.073*Indexgy!H9</f>
        <v>1.9091689999999999</v>
      </c>
      <c r="I9" s="2">
        <f>0.051*Indexgy!I9</f>
        <v>0.14585999999999999</v>
      </c>
      <c r="J9" s="2">
        <f>0.009*Indexgy!J9</f>
        <v>2.0699999999999996E-2</v>
      </c>
      <c r="K9" s="2">
        <f>0.009*Indexgy!K9</f>
        <v>0.14921999999999996</v>
      </c>
      <c r="L9" s="2">
        <f>0.083*Indexgy!L9</f>
        <v>1.6409100000000001</v>
      </c>
      <c r="M9" s="2">
        <f>0.043*Indexgy!M9</f>
        <v>0.92535999999999996</v>
      </c>
      <c r="N9" s="2">
        <f>0.002*Indexgy!N9</f>
        <v>4.0780000000000004E-2</v>
      </c>
      <c r="O9" s="2">
        <f>0.027*Indexgy!O9</f>
        <v>0.9587699999999999</v>
      </c>
      <c r="P9" s="2">
        <f>0.023*Indexgy!P9</f>
        <v>0.46805000000000002</v>
      </c>
      <c r="Q9" s="2">
        <f>0.029*Indexgy!Q9</f>
        <v>0.15225</v>
      </c>
      <c r="R9" s="2">
        <f>0.028*Indexgy!R9</f>
        <v>3.8967599999999996</v>
      </c>
      <c r="S9" s="2">
        <f>0.12*Indexgy!S9</f>
        <v>0.61080000000000001</v>
      </c>
      <c r="T9" s="2">
        <f>0.059*Indexgy!T9</f>
        <v>1.5833239999999997</v>
      </c>
      <c r="U9" s="2">
        <f>0.051*Indexgy!U9</f>
        <v>4.2033180000000003</v>
      </c>
      <c r="V9" s="2">
        <f>0.022*Indexgy!V9</f>
        <v>0.13425939999999997</v>
      </c>
      <c r="W9" s="2">
        <f>0.017*Indexgy!W9</f>
        <v>0.1575917</v>
      </c>
      <c r="X9" s="2">
        <f>0.013*Indexgy!X9</f>
        <v>0.17733299999999999</v>
      </c>
      <c r="Y9" s="2">
        <f>0.016*Indexgy!Y9</f>
        <v>0.27168000000000003</v>
      </c>
      <c r="Z9" s="12">
        <f>Indexgy!Z9</f>
        <v>15.356</v>
      </c>
      <c r="AA9">
        <f t="shared" si="0"/>
        <v>22.758877500000004</v>
      </c>
      <c r="AB9" s="2">
        <v>22.757000000000001</v>
      </c>
      <c r="AC9" s="2">
        <f t="shared" si="1"/>
        <v>22.757000000000001</v>
      </c>
      <c r="AD9">
        <f t="shared" si="2"/>
        <v>1.4819614482938266</v>
      </c>
      <c r="AE9">
        <f t="shared" si="3"/>
        <v>4.998536699226622</v>
      </c>
    </row>
    <row r="10" spans="1:31" x14ac:dyDescent="0.2">
      <c r="A10" s="1">
        <v>1908</v>
      </c>
      <c r="B10" s="2">
        <f>0.103*Indexgy!B10</f>
        <v>0.47319229999999995</v>
      </c>
      <c r="C10" s="2">
        <f>0.027*Indexgy!C10</f>
        <v>0.20087459999999999</v>
      </c>
      <c r="D10" s="2">
        <f>0.016*Indexgy!D10</f>
        <v>0.215168</v>
      </c>
      <c r="E10" s="2">
        <f>0.03*Indexgy!E10</f>
        <v>0.92237999999999998</v>
      </c>
      <c r="F10" s="2">
        <f>0.081*Indexgy!F10</f>
        <v>2.3847209999999999</v>
      </c>
      <c r="G10" s="2">
        <f>0.068*Indexgy!G10</f>
        <v>1.9756720000000001</v>
      </c>
      <c r="H10" s="2">
        <f>0.073*Indexgy!H10</f>
        <v>2.1916789999999997</v>
      </c>
      <c r="I10" s="2">
        <f>0.051*Indexgy!I10</f>
        <v>0.14943000000000001</v>
      </c>
      <c r="J10" s="2">
        <f>0.009*Indexgy!J10</f>
        <v>2.0339999999999997E-2</v>
      </c>
      <c r="K10" s="2">
        <f>0.009*Indexgy!K10</f>
        <v>0.154476</v>
      </c>
      <c r="L10" s="2">
        <f>0.083*Indexgy!L10</f>
        <v>1.37531</v>
      </c>
      <c r="M10" s="2">
        <f>0.043*Indexgy!M10</f>
        <v>0.88493999999999984</v>
      </c>
      <c r="N10" s="2">
        <f>0.002*Indexgy!N10</f>
        <v>3.0120000000000001E-2</v>
      </c>
      <c r="O10" s="2">
        <f>0.027*Indexgy!O10</f>
        <v>0.82188000000000005</v>
      </c>
      <c r="P10" s="2">
        <f>0.023*Indexgy!P10</f>
        <v>0.44137000000000004</v>
      </c>
      <c r="Q10" s="2">
        <f>0.029*Indexgy!Q10</f>
        <v>0.16123999999999999</v>
      </c>
      <c r="R10" s="2">
        <f>0.028*Indexgy!R10</f>
        <v>3.1466400000000001</v>
      </c>
      <c r="S10" s="2">
        <f>0.12*Indexgy!S10</f>
        <v>0.56879999999999997</v>
      </c>
      <c r="T10" s="2">
        <f>0.059*Indexgy!T10</f>
        <v>1.0457750000000001</v>
      </c>
      <c r="U10" s="2">
        <f>0.051*Indexgy!U10</f>
        <v>2.6807639999999999</v>
      </c>
      <c r="V10" s="2">
        <f>0.022*Indexgy!V10</f>
        <v>0.10362219999999998</v>
      </c>
      <c r="W10" s="2">
        <f>0.017*Indexgy!W10</f>
        <v>0.12768700000000002</v>
      </c>
      <c r="X10" s="2">
        <f>0.013*Indexgy!X10</f>
        <v>0.13999699999999998</v>
      </c>
      <c r="Y10" s="2">
        <f>0.016*Indexgy!Y10</f>
        <v>0.21415999999999999</v>
      </c>
      <c r="Z10" s="12">
        <f>Indexgy!Z10</f>
        <v>14.231999999999999</v>
      </c>
      <c r="AA10">
        <f t="shared" si="0"/>
        <v>20.430238100000004</v>
      </c>
      <c r="AB10" s="2">
        <v>20.427</v>
      </c>
      <c r="AC10" s="2">
        <f t="shared" si="1"/>
        <v>20.427</v>
      </c>
      <c r="AD10">
        <f t="shared" si="2"/>
        <v>1.4352866779089377</v>
      </c>
      <c r="AE10">
        <f t="shared" si="3"/>
        <v>4.9665347907934967</v>
      </c>
    </row>
    <row r="11" spans="1:31" x14ac:dyDescent="0.2">
      <c r="A11" s="1">
        <v>1909</v>
      </c>
      <c r="B11" s="2">
        <f>0.103*Indexgy!B11</f>
        <v>0.50169239999999993</v>
      </c>
      <c r="C11" s="2">
        <f>0.027*Indexgy!C11</f>
        <v>0.17197109999999999</v>
      </c>
      <c r="D11" s="2">
        <f>0.016*Indexgy!D11</f>
        <v>0.23536000000000001</v>
      </c>
      <c r="E11" s="2">
        <f>0.03*Indexgy!E11</f>
        <v>0.72585</v>
      </c>
      <c r="F11" s="2">
        <f>0.081*Indexgy!F11</f>
        <v>2.4994170000000002</v>
      </c>
      <c r="G11" s="2">
        <f>0.068*Indexgy!G11</f>
        <v>1.9271880000000001</v>
      </c>
      <c r="H11" s="2">
        <f>0.073*Indexgy!H11</f>
        <v>2.1574419999999996</v>
      </c>
      <c r="I11" s="2">
        <f>0.051*Indexgy!I11</f>
        <v>0.14943000000000001</v>
      </c>
      <c r="J11" s="2">
        <f>0.009*Indexgy!J11</f>
        <v>2.1239999999999998E-2</v>
      </c>
      <c r="K11" s="2">
        <f>0.009*Indexgy!K11</f>
        <v>0.149454</v>
      </c>
      <c r="L11" s="2">
        <f>0.083*Indexgy!L11</f>
        <v>1.4475200000000001</v>
      </c>
      <c r="M11" s="2">
        <f>0.043*Indexgy!M11</f>
        <v>1.0109299999999999</v>
      </c>
      <c r="N11" s="2">
        <f>0.002*Indexgy!N11</f>
        <v>2.53E-2</v>
      </c>
      <c r="O11" s="2">
        <f>0.027*Indexgy!O11</f>
        <v>0.9587699999999999</v>
      </c>
      <c r="P11" s="2">
        <f>0.023*Indexgy!P11</f>
        <v>0.59294000000000002</v>
      </c>
      <c r="Q11" s="2">
        <f>0.029*Indexgy!Q11</f>
        <v>0.16762000000000002</v>
      </c>
      <c r="R11" s="2">
        <f>0.028*Indexgy!R11</f>
        <v>4.5281599999999997</v>
      </c>
      <c r="S11" s="2">
        <f>0.12*Indexgy!S11</f>
        <v>0.5796</v>
      </c>
      <c r="T11" s="2">
        <f>0.059*Indexgy!T11</f>
        <v>1.027603</v>
      </c>
      <c r="U11" s="2">
        <f>0.051*Indexgy!U11</f>
        <v>2.0549429999999997</v>
      </c>
      <c r="V11" s="2">
        <f>0.022*Indexgy!V11</f>
        <v>0.10453739999999999</v>
      </c>
      <c r="W11" s="2">
        <f>0.017*Indexgy!W11</f>
        <v>0.12440260000000002</v>
      </c>
      <c r="X11" s="2">
        <f>0.013*Indexgy!X11</f>
        <v>0.14233699999999999</v>
      </c>
      <c r="Y11" s="2">
        <f>0.016*Indexgy!Y11</f>
        <v>0.25017600000000001</v>
      </c>
      <c r="Z11" s="12">
        <f>Indexgy!Z11</f>
        <v>14.231999999999999</v>
      </c>
      <c r="AA11">
        <f t="shared" si="0"/>
        <v>21.553883500000005</v>
      </c>
      <c r="AB11" s="2">
        <v>21.553999999999998</v>
      </c>
      <c r="AC11" s="2">
        <f t="shared" si="1"/>
        <v>21.553999999999998</v>
      </c>
      <c r="AD11">
        <f t="shared" si="2"/>
        <v>1.5144744238336143</v>
      </c>
      <c r="AE11">
        <f t="shared" si="3"/>
        <v>5.0202386497991975</v>
      </c>
    </row>
    <row r="12" spans="1:31" x14ac:dyDescent="0.2">
      <c r="A12" s="1">
        <v>1910</v>
      </c>
      <c r="B12" s="2">
        <f>0.103*Indexgy!B12</f>
        <v>0.59291949999999993</v>
      </c>
      <c r="C12" s="2">
        <f>0.027*Indexgy!C12</f>
        <v>0.1618569</v>
      </c>
      <c r="D12" s="2">
        <f>0.016*Indexgy!D12</f>
        <v>0.24243199999999998</v>
      </c>
      <c r="E12" s="2">
        <f>0.03*Indexgy!E12</f>
        <v>0.72458999999999996</v>
      </c>
      <c r="F12" s="2">
        <f>0.081*Indexgy!F12</f>
        <v>2.2013370000000001</v>
      </c>
      <c r="G12" s="2">
        <f>0.068*Indexgy!G12</f>
        <v>1.6192839999999999</v>
      </c>
      <c r="H12" s="2">
        <f>0.073*Indexgy!H12</f>
        <v>2.3286999999999995</v>
      </c>
      <c r="I12" s="2">
        <f>0.051*Indexgy!I12</f>
        <v>0.14892</v>
      </c>
      <c r="J12" s="2">
        <f>0.009*Indexgy!J12</f>
        <v>2.1149999999999999E-2</v>
      </c>
      <c r="K12" s="2">
        <f>0.009*Indexgy!K12</f>
        <v>0.153117</v>
      </c>
      <c r="L12" s="2">
        <f>0.083*Indexgy!L12</f>
        <v>1.76126</v>
      </c>
      <c r="M12" s="2">
        <f>0.043*Indexgy!M12</f>
        <v>1.1932499999999999</v>
      </c>
      <c r="N12" s="2">
        <f>0.002*Indexgy!N12</f>
        <v>2.8760000000000001E-2</v>
      </c>
      <c r="O12" s="2">
        <f>0.027*Indexgy!O12</f>
        <v>0.89045999999999992</v>
      </c>
      <c r="P12" s="2">
        <f>0.023*Indexgy!P12</f>
        <v>0.52141000000000004</v>
      </c>
      <c r="Q12" s="2">
        <f>0.029*Indexgy!Q12</f>
        <v>0.16472000000000001</v>
      </c>
      <c r="R12" s="2">
        <f>0.028*Indexgy!R12</f>
        <v>5.5229999999999997</v>
      </c>
      <c r="S12" s="2">
        <f>0.12*Indexgy!S12</f>
        <v>0.61080000000000001</v>
      </c>
      <c r="T12" s="2">
        <f>0.059*Indexgy!T12</f>
        <v>1.008605</v>
      </c>
      <c r="U12" s="2">
        <f>0.051*Indexgy!U12</f>
        <v>2.0829419999999996</v>
      </c>
      <c r="V12" s="2">
        <f>0.022*Indexgy!V12</f>
        <v>0.12001219999999999</v>
      </c>
      <c r="W12" s="2">
        <f>0.017*Indexgy!W12</f>
        <v>0.1292085</v>
      </c>
      <c r="X12" s="2">
        <f>0.013*Indexgy!X12</f>
        <v>0.14832999999999999</v>
      </c>
      <c r="Y12" s="2">
        <f>0.016*Indexgy!Y12</f>
        <v>0.21910400000000002</v>
      </c>
      <c r="Z12" s="12">
        <f>Indexgy!Z12</f>
        <v>14.231999999999999</v>
      </c>
      <c r="AA12">
        <f t="shared" si="0"/>
        <v>22.596168100000003</v>
      </c>
      <c r="AB12" s="2">
        <v>22.63</v>
      </c>
      <c r="AC12" s="2">
        <f t="shared" si="1"/>
        <v>22.63</v>
      </c>
      <c r="AD12">
        <f t="shared" si="2"/>
        <v>1.5900786958965711</v>
      </c>
      <c r="AE12">
        <f t="shared" si="3"/>
        <v>5.0689536952700029</v>
      </c>
    </row>
    <row r="13" spans="1:31" x14ac:dyDescent="0.2">
      <c r="A13" s="1">
        <v>1911</v>
      </c>
      <c r="B13" s="2">
        <f>0.103*Indexgy!B13</f>
        <v>0.80385319999999993</v>
      </c>
      <c r="C13" s="2">
        <f>0.027*Indexgy!C13</f>
        <v>0.1705266</v>
      </c>
      <c r="D13" s="2">
        <f>0.016*Indexgy!D13</f>
        <v>0.24446400000000001</v>
      </c>
      <c r="E13" s="2">
        <f>0.03*Indexgy!E13</f>
        <v>0.94827000000000006</v>
      </c>
      <c r="F13" s="2">
        <f>0.081*Indexgy!F13</f>
        <v>2.1784140000000001</v>
      </c>
      <c r="G13" s="2">
        <f>0.068*Indexgy!G13</f>
        <v>1.73332</v>
      </c>
      <c r="H13" s="2">
        <f>0.073*Indexgy!H13</f>
        <v>2.5855139999999999</v>
      </c>
      <c r="I13" s="2">
        <f>0.051*Indexgy!I13</f>
        <v>0.14840999999999999</v>
      </c>
      <c r="J13" s="2">
        <f>0.009*Indexgy!J13</f>
        <v>2.1149999999999999E-2</v>
      </c>
      <c r="K13" s="2">
        <f>0.009*Indexgy!K13</f>
        <v>0.16289999999999999</v>
      </c>
      <c r="L13" s="2">
        <f>0.083*Indexgy!L13</f>
        <v>1.73719</v>
      </c>
      <c r="M13" s="2">
        <f>0.043*Indexgy!M13</f>
        <v>1.03931</v>
      </c>
      <c r="N13" s="2">
        <f>0.002*Indexgy!N13</f>
        <v>3.9420000000000004E-2</v>
      </c>
      <c r="O13" s="2">
        <f>0.027*Indexgy!O13</f>
        <v>0.78084000000000009</v>
      </c>
      <c r="P13" s="2">
        <f>0.023*Indexgy!P13</f>
        <v>0.53958000000000006</v>
      </c>
      <c r="Q13" s="2">
        <f>0.029*Indexgy!Q13</f>
        <v>0.16965</v>
      </c>
      <c r="R13" s="2">
        <f>0.028*Indexgy!R13</f>
        <v>4.4547999999999996</v>
      </c>
      <c r="S13" s="2">
        <f>0.12*Indexgy!S13</f>
        <v>0.61080000000000001</v>
      </c>
      <c r="T13" s="2">
        <f>0.059*Indexgy!T13</f>
        <v>0.98004899999999995</v>
      </c>
      <c r="U13" s="2">
        <f>0.051*Indexgy!U13</f>
        <v>1.8774630000000001</v>
      </c>
      <c r="V13" s="2">
        <f>0.022*Indexgy!V13</f>
        <v>0.1487156</v>
      </c>
      <c r="W13" s="2">
        <f>0.017*Indexgy!W13</f>
        <v>0.1288464</v>
      </c>
      <c r="X13" s="2">
        <f>0.013*Indexgy!X13</f>
        <v>0.14732899999999999</v>
      </c>
      <c r="Y13" s="2">
        <f>0.016*Indexgy!Y13</f>
        <v>0.24632000000000001</v>
      </c>
      <c r="Z13" s="12">
        <f>Indexgy!Z13</f>
        <v>14.231999999999999</v>
      </c>
      <c r="AA13">
        <f t="shared" si="0"/>
        <v>21.897134800000003</v>
      </c>
      <c r="AB13" s="2">
        <v>21.908999999999999</v>
      </c>
      <c r="AC13" s="2">
        <f t="shared" si="1"/>
        <v>21.908999999999999</v>
      </c>
      <c r="AD13">
        <f t="shared" si="2"/>
        <v>1.5394182124789206</v>
      </c>
      <c r="AE13">
        <f t="shared" si="3"/>
        <v>5.0365747469306399</v>
      </c>
    </row>
    <row r="14" spans="1:31" x14ac:dyDescent="0.2">
      <c r="A14" s="1">
        <v>1912</v>
      </c>
      <c r="B14" s="2">
        <f>0.103*Indexgy!B14</f>
        <v>0.91217829999999989</v>
      </c>
      <c r="C14" s="2">
        <f>0.027*Indexgy!C14</f>
        <v>0.18064350000000001</v>
      </c>
      <c r="D14" s="2">
        <f>0.016*Indexgy!D14</f>
        <v>0.24748800000000001</v>
      </c>
      <c r="E14" s="2">
        <f>0.03*Indexgy!E14</f>
        <v>1.0940400000000001</v>
      </c>
      <c r="F14" s="2">
        <f>0.081*Indexgy!F14</f>
        <v>2.2471830000000002</v>
      </c>
      <c r="G14" s="2">
        <f>0.068*Indexgy!G14</f>
        <v>1.9492200000000002</v>
      </c>
      <c r="H14" s="2">
        <f>0.073*Indexgy!H14</f>
        <v>2.2344569999999999</v>
      </c>
      <c r="I14" s="2">
        <f>0.051*Indexgy!I14</f>
        <v>0.14892</v>
      </c>
      <c r="J14" s="2">
        <f>0.009*Indexgy!J14</f>
        <v>2.1149999999999999E-2</v>
      </c>
      <c r="K14" s="2">
        <f>0.009*Indexgy!K14</f>
        <v>0.17000099999999999</v>
      </c>
      <c r="L14" s="2">
        <f>0.083*Indexgy!L14</f>
        <v>1.6649799999999999</v>
      </c>
      <c r="M14" s="2">
        <f>0.043*Indexgy!M14</f>
        <v>0.94169999999999987</v>
      </c>
      <c r="N14" s="2">
        <f>0.002*Indexgy!N14</f>
        <v>4.0820000000000002E-2</v>
      </c>
      <c r="O14" s="2">
        <f>0.027*Indexgy!O14</f>
        <v>0.87668999999999997</v>
      </c>
      <c r="P14" s="2">
        <f>0.023*Indexgy!P14</f>
        <v>0.65964</v>
      </c>
      <c r="Q14" s="2">
        <f>0.029*Indexgy!Q14</f>
        <v>0.17544999999999999</v>
      </c>
      <c r="R14" s="2">
        <f>0.028*Indexgy!R14</f>
        <v>4.3162000000000003</v>
      </c>
      <c r="S14" s="2">
        <f>0.12*Indexgy!S14</f>
        <v>0.64319999999999999</v>
      </c>
      <c r="T14" s="2">
        <f>0.059*Indexgy!T14</f>
        <v>1.2935749999999999</v>
      </c>
      <c r="U14" s="2">
        <f>0.051*Indexgy!U14</f>
        <v>2.0549429999999997</v>
      </c>
      <c r="V14" s="2">
        <f>0.022*Indexgy!V14</f>
        <v>0.16215099999999999</v>
      </c>
      <c r="W14" s="2">
        <f>0.017*Indexgy!W14</f>
        <v>0.14696330000000002</v>
      </c>
      <c r="X14" s="2">
        <f>0.013*Indexgy!X14</f>
        <v>0.149006</v>
      </c>
      <c r="Y14" s="2">
        <f>0.016*Indexgy!Y14</f>
        <v>0.31796800000000003</v>
      </c>
      <c r="Z14" s="12">
        <f>Indexgy!Z14</f>
        <v>14.606999999999999</v>
      </c>
      <c r="AA14">
        <f t="shared" si="0"/>
        <v>22.648567099999998</v>
      </c>
      <c r="AB14" s="2">
        <v>22.64</v>
      </c>
      <c r="AC14" s="2">
        <f t="shared" si="1"/>
        <v>22.64</v>
      </c>
      <c r="AD14">
        <f t="shared" si="2"/>
        <v>1.5499418087218457</v>
      </c>
      <c r="AE14">
        <f t="shared" si="3"/>
        <v>5.0433875734544005</v>
      </c>
    </row>
    <row r="15" spans="1:31" x14ac:dyDescent="0.2">
      <c r="A15" s="1">
        <v>1913</v>
      </c>
      <c r="B15" s="2">
        <f>0.103*Indexgy!B15</f>
        <v>0.74114679999999988</v>
      </c>
      <c r="C15" s="2">
        <f>0.027*Indexgy!C15</f>
        <v>0.20087459999999999</v>
      </c>
      <c r="D15" s="2">
        <f>0.016*Indexgy!D15</f>
        <v>0.25052799999999997</v>
      </c>
      <c r="E15" s="2">
        <f>0.03*Indexgy!E15</f>
        <v>0.85655999999999999</v>
      </c>
      <c r="F15" s="2">
        <f>0.081*Indexgy!F15</f>
        <v>1.8344069999999999</v>
      </c>
      <c r="G15" s="2">
        <f>0.068*Indexgy!G15</f>
        <v>1.76732</v>
      </c>
      <c r="H15" s="2">
        <f>0.073*Indexgy!H15</f>
        <v>1.6694369999999998</v>
      </c>
      <c r="I15" s="2">
        <f>0.051*Indexgy!I15</f>
        <v>0.14687999999999998</v>
      </c>
      <c r="J15" s="2">
        <f>0.009*Indexgy!J15</f>
        <v>2.0879999999999996E-2</v>
      </c>
      <c r="K15" s="2">
        <f>0.009*Indexgy!K15</f>
        <v>0.167715</v>
      </c>
      <c r="L15" s="2">
        <f>0.083*Indexgy!L15</f>
        <v>1.7853300000000003</v>
      </c>
      <c r="M15" s="2">
        <f>0.043*Indexgy!M15</f>
        <v>1.03501</v>
      </c>
      <c r="N15" s="2">
        <f>0.002*Indexgy!N15</f>
        <v>5.1500000000000004E-2</v>
      </c>
      <c r="O15" s="2">
        <f>0.027*Indexgy!O15</f>
        <v>0.76707000000000003</v>
      </c>
      <c r="P15" s="2">
        <f>0.023*Indexgy!P15</f>
        <v>0.69045999999999996</v>
      </c>
      <c r="Q15" s="2">
        <f>0.029*Indexgy!Q15</f>
        <v>0.18125000000000002</v>
      </c>
      <c r="R15" s="2">
        <f>0.028*Indexgy!R15</f>
        <v>3.5112000000000001</v>
      </c>
      <c r="S15" s="2">
        <f>0.12*Indexgy!S15</f>
        <v>0.67559999999999998</v>
      </c>
      <c r="T15" s="2">
        <f>0.059*Indexgy!T15</f>
        <v>1.2088509999999999</v>
      </c>
      <c r="U15" s="2">
        <f>0.051*Indexgy!U15</f>
        <v>2.2043729999999999</v>
      </c>
      <c r="V15" s="2">
        <f>0.022*Indexgy!V15</f>
        <v>0.15564339999999999</v>
      </c>
      <c r="W15" s="2">
        <f>0.017*Indexgy!W15</f>
        <v>0.1444269</v>
      </c>
      <c r="X15" s="2">
        <f>0.013*Indexgy!X15</f>
        <v>0.14566499999999999</v>
      </c>
      <c r="Y15" s="2">
        <f>0.016*Indexgy!Y15</f>
        <v>0.25718400000000002</v>
      </c>
      <c r="Z15" s="12">
        <f>Indexgy!Z15</f>
        <v>14.606999999999999</v>
      </c>
      <c r="AA15">
        <f t="shared" si="0"/>
        <v>20.469311699999999</v>
      </c>
      <c r="AB15" s="2">
        <v>20.460999999999999</v>
      </c>
      <c r="AC15" s="2">
        <f t="shared" si="1"/>
        <v>20.460999999999999</v>
      </c>
      <c r="AD15">
        <f t="shared" si="2"/>
        <v>1.400766755665092</v>
      </c>
      <c r="AE15">
        <f t="shared" si="3"/>
        <v>4.9421899553038404</v>
      </c>
    </row>
    <row r="16" spans="1:31" x14ac:dyDescent="0.2">
      <c r="A16" s="1">
        <v>1914</v>
      </c>
      <c r="B16" s="2">
        <f>0.103*Indexgy!B16</f>
        <v>0.65562589999999998</v>
      </c>
      <c r="C16" s="2">
        <f>0.027*Indexgy!C16</f>
        <v>0.1791963</v>
      </c>
      <c r="D16" s="2">
        <f>0.016*Indexgy!D16</f>
        <v>0.25052799999999997</v>
      </c>
      <c r="E16" s="2">
        <f>0.03*Indexgy!E16</f>
        <v>0.80720999999999998</v>
      </c>
      <c r="F16" s="2">
        <f>0.081*Indexgy!F16</f>
        <v>2.2930290000000002</v>
      </c>
      <c r="G16" s="2">
        <f>0.068*Indexgy!G16</f>
        <v>2.0040960000000001</v>
      </c>
      <c r="H16" s="2">
        <f>0.073*Indexgy!H16</f>
        <v>2.2601529999999999</v>
      </c>
      <c r="I16" s="2">
        <f>0.051*Indexgy!I16</f>
        <v>0.14381999999999998</v>
      </c>
      <c r="J16" s="2">
        <f>0.009*Indexgy!J16</f>
        <v>2.043E-2</v>
      </c>
      <c r="K16" s="2">
        <f>0.009*Indexgy!K16</f>
        <v>0.17068499999999998</v>
      </c>
      <c r="L16" s="2">
        <f>0.083*Indexgy!L16</f>
        <v>1.9546500000000002</v>
      </c>
      <c r="M16" s="2">
        <f>0.043*Indexgy!M16</f>
        <v>0.89697999999999989</v>
      </c>
      <c r="N16" s="2">
        <f>0.002*Indexgy!N16</f>
        <v>5.3319999999999999E-2</v>
      </c>
      <c r="O16" s="2">
        <f>0.027*Indexgy!O16</f>
        <v>0.80810999999999999</v>
      </c>
      <c r="P16" s="2">
        <f>0.023*Indexgy!P16</f>
        <v>0.77027000000000001</v>
      </c>
      <c r="Q16" s="2">
        <f>0.029*Indexgy!Q16</f>
        <v>0.18502000000000002</v>
      </c>
      <c r="R16" s="2">
        <f>0.028*Indexgy!R16</f>
        <v>2.6331200000000003</v>
      </c>
      <c r="S16" s="2">
        <f>0.12*Indexgy!S16</f>
        <v>0.70079999999999998</v>
      </c>
      <c r="T16" s="2">
        <f>0.059*Indexgy!T16</f>
        <v>1.076632</v>
      </c>
      <c r="U16" s="2">
        <f>0.051*Indexgy!U16</f>
        <v>1.737366</v>
      </c>
      <c r="V16" s="2">
        <f>0.022*Indexgy!V16</f>
        <v>0.1206458</v>
      </c>
      <c r="W16" s="2">
        <f>0.017*Indexgy!W16</f>
        <v>0.13239770000000001</v>
      </c>
      <c r="X16" s="2">
        <f>0.013*Indexgy!X16</f>
        <v>0.12866619999999998</v>
      </c>
      <c r="Y16" s="2">
        <f>0.016*Indexgy!Y16</f>
        <v>0.23660800000000001</v>
      </c>
      <c r="Z16" s="12">
        <f>Indexgy!Z16</f>
        <v>13.858000000000001</v>
      </c>
      <c r="AA16">
        <f t="shared" si="0"/>
        <v>20.2193589</v>
      </c>
      <c r="AB16" s="2">
        <v>20.21</v>
      </c>
      <c r="AC16" s="2">
        <f t="shared" si="1"/>
        <v>20.21</v>
      </c>
      <c r="AD16">
        <f t="shared" si="2"/>
        <v>1.4583634002020494</v>
      </c>
      <c r="AE16">
        <f t="shared" si="3"/>
        <v>4.9824850341984313</v>
      </c>
    </row>
    <row r="17" spans="1:31" x14ac:dyDescent="0.2">
      <c r="A17" s="1">
        <v>1915</v>
      </c>
      <c r="B17" s="2">
        <f>0.103*Indexgy!B17</f>
        <v>0.54731109999999994</v>
      </c>
      <c r="C17" s="2">
        <f>0.027*Indexgy!C17</f>
        <v>0.24133949999999998</v>
      </c>
      <c r="D17" s="2">
        <f>0.016*Indexgy!D17</f>
        <v>0.24243199999999998</v>
      </c>
      <c r="E17" s="2">
        <f>0.03*Indexgy!E17</f>
        <v>0.81758999999999993</v>
      </c>
      <c r="F17" s="2">
        <f>0.081*Indexgy!F17</f>
        <v>2.9121930000000003</v>
      </c>
      <c r="G17" s="2">
        <f>0.068*Indexgy!G17</f>
        <v>2.1022880000000002</v>
      </c>
      <c r="H17" s="2">
        <f>0.073*Indexgy!H17</f>
        <v>2.8337870000000001</v>
      </c>
      <c r="I17" s="2">
        <f>0.051*Indexgy!I17</f>
        <v>0.30752999999999997</v>
      </c>
      <c r="J17" s="2">
        <f>0.009*Indexgy!J17</f>
        <v>4.6889999999999994E-2</v>
      </c>
      <c r="K17" s="2">
        <f>0.009*Indexgy!K17</f>
        <v>0.16653599999999999</v>
      </c>
      <c r="L17" s="2">
        <f>0.083*Indexgy!L17</f>
        <v>2.0509300000000001</v>
      </c>
      <c r="M17" s="2">
        <f>0.043*Indexgy!M17</f>
        <v>0.84838999999999998</v>
      </c>
      <c r="N17" s="2">
        <f>0.002*Indexgy!N17</f>
        <v>4.0060000000000005E-2</v>
      </c>
      <c r="O17" s="2">
        <f>0.027*Indexgy!O17</f>
        <v>0.97254000000000007</v>
      </c>
      <c r="P17" s="2">
        <f>0.023*Indexgy!P17</f>
        <v>0.91815999999999998</v>
      </c>
      <c r="Q17" s="2">
        <f>0.029*Indexgy!Q17</f>
        <v>0.19372</v>
      </c>
      <c r="R17" s="2">
        <f>0.028*Indexgy!R17</f>
        <v>2.6672800000000003</v>
      </c>
      <c r="S17" s="2">
        <f>0.12*Indexgy!S17</f>
        <v>0.98760000000000003</v>
      </c>
      <c r="T17" s="2">
        <f>0.059*Indexgy!T17</f>
        <v>1.367974</v>
      </c>
      <c r="U17" s="2">
        <f>0.051*Indexgy!U17</f>
        <v>3.1851539999999998</v>
      </c>
      <c r="V17" s="2">
        <f>0.022*Indexgy!V17</f>
        <v>0.13573560000000001</v>
      </c>
      <c r="W17" s="2">
        <f>0.017*Indexgy!W17</f>
        <v>0.1200064</v>
      </c>
      <c r="X17" s="2">
        <f>0.013*Indexgy!X17</f>
        <v>0.15566199999999999</v>
      </c>
      <c r="Y17" s="2">
        <f>0.016*Indexgy!Y17</f>
        <v>0.6102240000000001</v>
      </c>
      <c r="Z17" s="12">
        <f>Indexgy!Z17</f>
        <v>14.231999999999999</v>
      </c>
      <c r="AA17">
        <f t="shared" si="0"/>
        <v>24.471332600000004</v>
      </c>
      <c r="AB17" s="2">
        <v>24.468</v>
      </c>
      <c r="AC17" s="2">
        <f t="shared" si="1"/>
        <v>24.468</v>
      </c>
      <c r="AD17">
        <f t="shared" si="2"/>
        <v>1.7192242833052278</v>
      </c>
      <c r="AE17">
        <f t="shared" si="3"/>
        <v>5.1470433770048762</v>
      </c>
    </row>
    <row r="18" spans="1:31" x14ac:dyDescent="0.2">
      <c r="A18" s="1">
        <v>1916</v>
      </c>
      <c r="B18" s="2">
        <f>0.103*Indexgy!B18</f>
        <v>0.60432160000000001</v>
      </c>
      <c r="C18" s="2">
        <f>0.027*Indexgy!C18</f>
        <v>0.2052108</v>
      </c>
      <c r="D18" s="2">
        <f>0.016*Indexgy!D18</f>
        <v>0.24243199999999998</v>
      </c>
      <c r="E18" s="2">
        <f>0.03*Indexgy!E18</f>
        <v>0.75461999999999996</v>
      </c>
      <c r="F18" s="2">
        <f>0.081*Indexgy!F18</f>
        <v>3.1644270000000003</v>
      </c>
      <c r="G18" s="2">
        <f>0.068*Indexgy!G18</f>
        <v>2.3679640000000002</v>
      </c>
      <c r="H18" s="2">
        <f>0.073*Indexgy!H18</f>
        <v>3.74125</v>
      </c>
      <c r="I18" s="2">
        <f>0.051*Indexgy!I18</f>
        <v>0.33506999999999998</v>
      </c>
      <c r="J18" s="2">
        <f>0.009*Indexgy!J18</f>
        <v>4.8689999999999997E-2</v>
      </c>
      <c r="K18" s="2">
        <f>0.009*Indexgy!K18</f>
        <v>0.17286299999999999</v>
      </c>
      <c r="L18" s="2">
        <f>0.083*Indexgy!L18</f>
        <v>2.94401</v>
      </c>
      <c r="M18" s="2">
        <f>0.043*Indexgy!M18</f>
        <v>1.2706499999999998</v>
      </c>
      <c r="N18" s="2">
        <f>0.002*Indexgy!N18</f>
        <v>5.8960000000000005E-2</v>
      </c>
      <c r="O18" s="2">
        <f>0.027*Indexgy!O18</f>
        <v>1.1507399999999999</v>
      </c>
      <c r="P18" s="2">
        <f>0.023*Indexgy!P18</f>
        <v>0.99497999999999998</v>
      </c>
      <c r="Q18" s="2">
        <f>0.029*Indexgy!Q18</f>
        <v>0.20213</v>
      </c>
      <c r="R18" s="2">
        <f>0.028*Indexgy!R18</f>
        <v>3.1603600000000003</v>
      </c>
      <c r="S18" s="2">
        <f>0.12*Indexgy!S18</f>
        <v>1.5588</v>
      </c>
      <c r="T18" s="2">
        <f>0.059*Indexgy!T18</f>
        <v>2.1533229999999999</v>
      </c>
      <c r="U18" s="2">
        <f>0.051*Indexgy!U18</f>
        <v>5.66967</v>
      </c>
      <c r="V18" s="2">
        <f>0.022*Indexgy!V18</f>
        <v>0.15293519999999999</v>
      </c>
      <c r="W18" s="2">
        <f>0.017*Indexgy!W18</f>
        <v>0.15860660000000001</v>
      </c>
      <c r="X18" s="2">
        <f>0.013*Indexgy!X18</f>
        <v>0.22866999999999998</v>
      </c>
      <c r="Y18" s="2">
        <f>0.016*Indexgy!Y18</f>
        <v>0.59059200000000001</v>
      </c>
      <c r="Z18" s="12">
        <f>Indexgy!Z18</f>
        <v>17.603000000000002</v>
      </c>
      <c r="AA18">
        <f t="shared" si="0"/>
        <v>31.931275200000009</v>
      </c>
      <c r="AB18" s="2">
        <v>31.933</v>
      </c>
      <c r="AC18" s="2">
        <f t="shared" si="1"/>
        <v>31.933</v>
      </c>
      <c r="AD18">
        <f t="shared" si="2"/>
        <v>1.8140657842413224</v>
      </c>
      <c r="AE18">
        <f t="shared" si="3"/>
        <v>5.2007408017651198</v>
      </c>
    </row>
    <row r="19" spans="1:31" x14ac:dyDescent="0.2">
      <c r="A19" s="1">
        <v>1917</v>
      </c>
      <c r="B19" s="2">
        <f>0.103*Indexgy!B19</f>
        <v>0.58151739999999996</v>
      </c>
      <c r="C19" s="2">
        <f>0.027*Indexgy!C19</f>
        <v>0.1618569</v>
      </c>
      <c r="D19" s="2">
        <f>0.016*Indexgy!D19</f>
        <v>0.30910399999999999</v>
      </c>
      <c r="E19" s="2">
        <f>0.03*Indexgy!E19</f>
        <v>0.65120999999999996</v>
      </c>
      <c r="F19" s="2">
        <f>0.081*Indexgy!F19</f>
        <v>5.0446800000000005</v>
      </c>
      <c r="G19" s="2">
        <f>0.068*Indexgy!G19</f>
        <v>4.7936600000000009</v>
      </c>
      <c r="H19" s="2">
        <f>0.073*Indexgy!H19</f>
        <v>3.9552860000000001</v>
      </c>
      <c r="I19" s="2">
        <f>0.051*Indexgy!I19</f>
        <v>0.33354</v>
      </c>
      <c r="J19" s="2">
        <f>0.009*Indexgy!J19</f>
        <v>5.3729999999999993E-2</v>
      </c>
      <c r="K19" s="2">
        <f>0.009*Indexgy!K19</f>
        <v>0.19858499999999998</v>
      </c>
      <c r="L19" s="2">
        <f>0.083*Indexgy!L19</f>
        <v>4.3184900000000006</v>
      </c>
      <c r="M19" s="2">
        <f>0.043*Indexgy!M19</f>
        <v>1.9848799999999998</v>
      </c>
      <c r="N19" s="2">
        <f>0.002*Indexgy!N19</f>
        <v>7.492E-2</v>
      </c>
      <c r="O19" s="2">
        <f>0.027*Indexgy!O19</f>
        <v>2.15082</v>
      </c>
      <c r="P19" s="2">
        <f>0.023*Indexgy!P19</f>
        <v>1.18289</v>
      </c>
      <c r="Q19" s="2">
        <f>0.029*Indexgy!Q19</f>
        <v>0.28072000000000003</v>
      </c>
      <c r="R19" s="2">
        <f>0.028*Indexgy!R19</f>
        <v>3.0707599999999999</v>
      </c>
      <c r="S19" s="2">
        <f>0.12*Indexgy!S19</f>
        <v>2.2031999999999998</v>
      </c>
      <c r="T19" s="2">
        <f>0.059*Indexgy!T19</f>
        <v>2.1517299999999997</v>
      </c>
      <c r="U19" s="2">
        <f>0.051*Indexgy!U19</f>
        <v>4.7824229999999996</v>
      </c>
      <c r="V19" s="2">
        <f>0.022*Indexgy!V19</f>
        <v>0.21737319999999996</v>
      </c>
      <c r="W19" s="2">
        <f>0.017*Indexgy!W19</f>
        <v>0.19667300000000004</v>
      </c>
      <c r="X19" s="2">
        <f>0.013*Indexgy!X19</f>
        <v>0.29299399999999998</v>
      </c>
      <c r="Y19" s="2">
        <f>0.016*Indexgy!Y19</f>
        <v>0.411968</v>
      </c>
      <c r="Z19" s="12">
        <f>Indexgy!Z19</f>
        <v>20.974</v>
      </c>
      <c r="AA19">
        <f t="shared" si="0"/>
        <v>39.403010499999993</v>
      </c>
      <c r="AB19" s="2">
        <v>39.396000000000001</v>
      </c>
      <c r="AC19" s="2">
        <f t="shared" si="1"/>
        <v>39.396000000000001</v>
      </c>
      <c r="AD19">
        <f t="shared" si="2"/>
        <v>1.8783255459139887</v>
      </c>
      <c r="AE19">
        <f t="shared" si="3"/>
        <v>5.2355508988833339</v>
      </c>
    </row>
    <row r="20" spans="1:31" x14ac:dyDescent="0.2">
      <c r="A20" s="1">
        <v>1918</v>
      </c>
      <c r="B20" s="2">
        <f>0.103*Indexgy!B20</f>
        <v>0.72403849999999992</v>
      </c>
      <c r="C20" s="2">
        <f>0.027*Indexgy!C20</f>
        <v>0.18642420000000001</v>
      </c>
      <c r="D20" s="2">
        <f>0.016*Indexgy!D20</f>
        <v>0.36163200000000001</v>
      </c>
      <c r="E20" s="2">
        <f>0.03*Indexgy!E20</f>
        <v>0.74157000000000006</v>
      </c>
      <c r="F20" s="2">
        <f>0.081*Indexgy!F20</f>
        <v>4.9988340000000004</v>
      </c>
      <c r="G20" s="2">
        <f>0.068*Indexgy!G20</f>
        <v>4.6550760000000002</v>
      </c>
      <c r="H20" s="2">
        <f>0.073*Indexgy!H20</f>
        <v>3.6299979999999996</v>
      </c>
      <c r="I20" s="2">
        <f>0.051*Indexgy!I20</f>
        <v>0.44828999999999991</v>
      </c>
      <c r="J20" s="2">
        <f>0.009*Indexgy!J20</f>
        <v>6.8039999999999989E-2</v>
      </c>
      <c r="K20" s="2">
        <f>0.009*Indexgy!K20</f>
        <v>0.240228</v>
      </c>
      <c r="L20" s="2">
        <f>0.083*Indexgy!L20</f>
        <v>8.0825399999999998</v>
      </c>
      <c r="M20" s="2">
        <f>0.043*Indexgy!M20</f>
        <v>2.4600299999999997</v>
      </c>
      <c r="N20" s="2">
        <f>0.002*Indexgy!N20</f>
        <v>7.4740000000000001E-2</v>
      </c>
      <c r="O20" s="2">
        <f>0.027*Indexgy!O20</f>
        <v>2.4931800000000002</v>
      </c>
      <c r="P20" s="2">
        <f>0.023*Indexgy!P20</f>
        <v>0.90827000000000002</v>
      </c>
      <c r="Q20" s="2">
        <f>0.029*Indexgy!Q20</f>
        <v>0.46603000000000006</v>
      </c>
      <c r="R20" s="2">
        <f>0.028*Indexgy!R20</f>
        <v>2.40828</v>
      </c>
      <c r="S20" s="2">
        <f>0.12*Indexgy!S20</f>
        <v>2.8439999999999999</v>
      </c>
      <c r="T20" s="2">
        <f>0.059*Indexgy!T20</f>
        <v>1.9498909999999998</v>
      </c>
      <c r="U20" s="2">
        <f>0.051*Indexgy!U20</f>
        <v>3.1384379999999998</v>
      </c>
      <c r="V20" s="2">
        <f>0.022*Indexgy!V20</f>
        <v>0.31215799999999999</v>
      </c>
      <c r="W20" s="2">
        <f>0.017*Indexgy!W20</f>
        <v>0.23375000000000001</v>
      </c>
      <c r="X20" s="2">
        <f>0.013*Indexgy!X20</f>
        <v>0.247</v>
      </c>
      <c r="Y20" s="2">
        <f>0.016*Indexgy!Y20</f>
        <v>0.36894400000000005</v>
      </c>
      <c r="Z20" s="12">
        <f>Indexgy!Z20</f>
        <v>25.468</v>
      </c>
      <c r="AA20">
        <f t="shared" si="0"/>
        <v>42.041381699999995</v>
      </c>
      <c r="AB20" s="2">
        <v>42.027999999999999</v>
      </c>
      <c r="AC20" s="2">
        <f t="shared" si="1"/>
        <v>42.027999999999999</v>
      </c>
      <c r="AD20">
        <f t="shared" si="2"/>
        <v>1.6502277367677085</v>
      </c>
      <c r="AE20">
        <f t="shared" si="3"/>
        <v>5.1060834866598412</v>
      </c>
    </row>
    <row r="21" spans="1:31" x14ac:dyDescent="0.2">
      <c r="A21" s="1">
        <v>1919</v>
      </c>
      <c r="B21" s="2">
        <f>0.103*Indexgy!B21</f>
        <v>1.4138809999999999</v>
      </c>
      <c r="C21" s="2">
        <f>0.027*Indexgy!C21</f>
        <v>0.26879579999999997</v>
      </c>
      <c r="D21" s="2">
        <f>0.016*Indexgy!D21</f>
        <v>0.34708800000000001</v>
      </c>
      <c r="E21" s="2">
        <f>0.03*Indexgy!E21</f>
        <v>0.79659000000000002</v>
      </c>
      <c r="F21" s="2">
        <f>0.081*Indexgy!F21</f>
        <v>4.9988340000000004</v>
      </c>
      <c r="G21" s="2">
        <f>0.068*Indexgy!G21</f>
        <v>4.6030559999999996</v>
      </c>
      <c r="H21" s="2">
        <f>0.073*Indexgy!H21</f>
        <v>4.332039</v>
      </c>
      <c r="I21" s="2">
        <f>0.051*Indexgy!I21</f>
        <v>0.55589999999999995</v>
      </c>
      <c r="J21" s="2">
        <f>0.009*Indexgy!J21</f>
        <v>8.1629999999999994E-2</v>
      </c>
      <c r="K21" s="2">
        <f>0.009*Indexgy!K21</f>
        <v>0.21682799999999997</v>
      </c>
      <c r="L21" s="2">
        <f>0.083*Indexgy!L21</f>
        <v>4.3433900000000003</v>
      </c>
      <c r="M21" s="2">
        <f>0.043*Indexgy!M21</f>
        <v>2.7317899999999997</v>
      </c>
      <c r="N21" s="2">
        <f>0.002*Indexgy!N21</f>
        <v>8.8480000000000003E-2</v>
      </c>
      <c r="O21" s="2">
        <f>0.027*Indexgy!O21</f>
        <v>2.4383699999999999</v>
      </c>
      <c r="P21" s="2">
        <f>0.023*Indexgy!P21</f>
        <v>1.58148</v>
      </c>
      <c r="Q21" s="2">
        <f>0.029*Indexgy!Q21</f>
        <v>0.51968000000000003</v>
      </c>
      <c r="R21" s="2">
        <f>0.028*Indexgy!R21</f>
        <v>2.1574</v>
      </c>
      <c r="S21" s="2">
        <f>0.12*Indexgy!S21</f>
        <v>2.2667999999999999</v>
      </c>
      <c r="T21" s="2">
        <f>0.059*Indexgy!T21</f>
        <v>1.4796019999999999</v>
      </c>
      <c r="U21" s="2">
        <f>0.051*Indexgy!U21</f>
        <v>2.9983409999999995</v>
      </c>
      <c r="V21" s="2">
        <f>0.022*Indexgy!V21</f>
        <v>0.22274999999999998</v>
      </c>
      <c r="W21" s="2">
        <f>0.017*Indexgy!W21</f>
        <v>0.26841300000000001</v>
      </c>
      <c r="X21" s="2">
        <f>0.013*Indexgy!X21</f>
        <v>0.191997</v>
      </c>
      <c r="Y21" s="2">
        <f>0.016*Indexgy!Y21</f>
        <v>0.32686399999999999</v>
      </c>
      <c r="Z21" s="12">
        <f>Indexgy!Z21</f>
        <v>26.966000000000001</v>
      </c>
      <c r="AA21">
        <f t="shared" si="0"/>
        <v>39.229998799999997</v>
      </c>
      <c r="AB21" s="2">
        <v>39.207999999999998</v>
      </c>
      <c r="AC21" s="2">
        <f t="shared" si="1"/>
        <v>39.207999999999998</v>
      </c>
      <c r="AD21">
        <f t="shared" si="2"/>
        <v>1.4539790847734182</v>
      </c>
      <c r="AE21">
        <f t="shared" si="3"/>
        <v>4.9794741803834546</v>
      </c>
    </row>
    <row r="22" spans="1:31" x14ac:dyDescent="0.2">
      <c r="A22" s="1">
        <v>1920</v>
      </c>
      <c r="B22" s="2">
        <f>0.103*Indexgy!B22</f>
        <v>1.0889159999999998</v>
      </c>
      <c r="C22" s="2">
        <f>0.027*Indexgy!C22</f>
        <v>0.1965384</v>
      </c>
      <c r="D22" s="2">
        <f>0.016*Indexgy!D22</f>
        <v>0.27809600000000001</v>
      </c>
      <c r="E22" s="2">
        <f>0.03*Indexgy!E22</f>
        <v>0.93723000000000001</v>
      </c>
      <c r="F22" s="2">
        <f>0.081*Indexgy!F22</f>
        <v>5.3427599999999993</v>
      </c>
      <c r="G22" s="2">
        <f>0.068*Indexgy!G22</f>
        <v>4.1034600000000001</v>
      </c>
      <c r="H22" s="2">
        <f>0.073*Indexgy!H22</f>
        <v>10.23095</v>
      </c>
      <c r="I22" s="2">
        <f>0.051*Indexgy!I22</f>
        <v>0.35954999999999998</v>
      </c>
      <c r="J22" s="2">
        <f>0.009*Indexgy!J22</f>
        <v>6.3179999999999986E-2</v>
      </c>
      <c r="K22" s="2">
        <f>0.009*Indexgy!K22</f>
        <v>0.24360299999999999</v>
      </c>
      <c r="L22" s="2">
        <f>0.083*Indexgy!L22</f>
        <v>3.0402900000000002</v>
      </c>
      <c r="M22" s="2">
        <f>0.043*Indexgy!M22</f>
        <v>2.1512899999999999</v>
      </c>
      <c r="N22" s="2">
        <f>0.002*Indexgy!N22</f>
        <v>6.5519999999999995E-2</v>
      </c>
      <c r="O22" s="2">
        <f>0.027*Indexgy!O22</f>
        <v>2.1918600000000001</v>
      </c>
      <c r="P22" s="2">
        <f>0.023*Indexgy!P22</f>
        <v>1.1686300000000001</v>
      </c>
      <c r="Q22" s="2">
        <f>0.029*Indexgy!Q22</f>
        <v>0.80156000000000005</v>
      </c>
      <c r="R22" s="2">
        <f>0.028*Indexgy!R22</f>
        <v>2.2982399999999998</v>
      </c>
      <c r="S22" s="2">
        <f>0.12*Indexgy!S22</f>
        <v>2.1132</v>
      </c>
      <c r="T22" s="2">
        <f>0.059*Indexgy!T22</f>
        <v>1.382252</v>
      </c>
      <c r="U22" s="2">
        <f>0.051*Indexgy!U22</f>
        <v>2.8582439999999996</v>
      </c>
      <c r="V22" s="2">
        <f>0.022*Indexgy!V22</f>
        <v>0.16978279999999998</v>
      </c>
      <c r="W22" s="2">
        <f>0.017*Indexgy!W22</f>
        <v>0.243729</v>
      </c>
      <c r="X22" s="2">
        <f>0.013*Indexgy!X22</f>
        <v>0.26533000000000001</v>
      </c>
      <c r="Y22" s="2">
        <f>0.016*Indexgy!Y22</f>
        <v>0.35865600000000003</v>
      </c>
      <c r="Z22" s="12">
        <f>Indexgy!Z22</f>
        <v>28.838999999999999</v>
      </c>
      <c r="AA22">
        <f t="shared" si="0"/>
        <v>41.9528672</v>
      </c>
      <c r="AB22" s="2">
        <v>41.951000000000001</v>
      </c>
      <c r="AC22" s="2">
        <f t="shared" si="1"/>
        <v>41.951000000000001</v>
      </c>
      <c r="AD22">
        <f t="shared" si="2"/>
        <v>1.4546620895315372</v>
      </c>
      <c r="AE22">
        <f t="shared" si="3"/>
        <v>4.9799438187676639</v>
      </c>
    </row>
    <row r="23" spans="1:31" x14ac:dyDescent="0.2">
      <c r="A23" s="1">
        <v>1921</v>
      </c>
      <c r="B23" s="2">
        <f>0.103*Indexgy!B23</f>
        <v>0.59291949999999993</v>
      </c>
      <c r="C23" s="2">
        <f>0.027*Indexgy!C23</f>
        <v>0.1127196</v>
      </c>
      <c r="D23" s="2">
        <f>0.016*Indexgy!D23</f>
        <v>0.24147200000000002</v>
      </c>
      <c r="E23" s="2">
        <f>0.03*Indexgy!E23</f>
        <v>1.07301</v>
      </c>
      <c r="F23" s="2">
        <f>0.081*Indexgy!F23</f>
        <v>3.3478110000000005</v>
      </c>
      <c r="G23" s="2">
        <f>0.068*Indexgy!G23</f>
        <v>1.6315920000000002</v>
      </c>
      <c r="H23" s="2">
        <f>0.073*Indexgy!H23</f>
        <v>2.653988</v>
      </c>
      <c r="I23" s="2">
        <f>0.051*Indexgy!I23</f>
        <v>0.27744000000000002</v>
      </c>
      <c r="J23" s="2">
        <f>0.009*Indexgy!J23</f>
        <v>4.7789999999999992E-2</v>
      </c>
      <c r="K23" s="2">
        <f>0.009*Indexgy!K23</f>
        <v>0.22431599999999999</v>
      </c>
      <c r="L23" s="2">
        <f>0.083*Indexgy!L23</f>
        <v>1.6890500000000002</v>
      </c>
      <c r="M23" s="2">
        <f>0.043*Indexgy!M23</f>
        <v>1.41255</v>
      </c>
      <c r="N23" s="2">
        <f>0.002*Indexgy!N23</f>
        <v>4.24E-2</v>
      </c>
      <c r="O23" s="2">
        <f>0.027*Indexgy!O23</f>
        <v>1.1645100000000002</v>
      </c>
      <c r="P23" s="2">
        <f>0.023*Indexgy!P23</f>
        <v>0.45448000000000005</v>
      </c>
      <c r="Q23" s="2">
        <f>0.029*Indexgy!Q23</f>
        <v>0.60958000000000001</v>
      </c>
      <c r="R23" s="2">
        <f>0.028*Indexgy!R23</f>
        <v>0.87807999999999997</v>
      </c>
      <c r="S23" s="2">
        <f>0.12*Indexgy!S23</f>
        <v>1.3235999999999999</v>
      </c>
      <c r="T23" s="2">
        <f>0.059*Indexgy!T23</f>
        <v>0.9896069999999999</v>
      </c>
      <c r="U23" s="2">
        <f>0.051*Indexgy!U23</f>
        <v>1.9802280000000001</v>
      </c>
      <c r="V23" s="2">
        <f>0.022*Indexgy!V23</f>
        <v>0.10523919999999999</v>
      </c>
      <c r="W23" s="2">
        <f>0.017*Indexgy!W23</f>
        <v>0.15133570000000002</v>
      </c>
      <c r="X23" s="2">
        <f>0.013*Indexgy!X23</f>
        <v>0.151333</v>
      </c>
      <c r="Y23" s="2">
        <f>0.016*Indexgy!Y23</f>
        <v>0.21790400000000001</v>
      </c>
      <c r="Z23" s="12">
        <f>Indexgy!Z23</f>
        <v>24.344999999999999</v>
      </c>
      <c r="AA23">
        <f t="shared" si="0"/>
        <v>21.372955000000001</v>
      </c>
      <c r="AB23" s="2">
        <v>21.356000000000002</v>
      </c>
      <c r="AC23" s="2">
        <f t="shared" si="1"/>
        <v>21.356000000000002</v>
      </c>
      <c r="AD23">
        <f t="shared" si="2"/>
        <v>0.8772232491271309</v>
      </c>
      <c r="AE23">
        <f t="shared" si="3"/>
        <v>4.4741764269913666</v>
      </c>
    </row>
    <row r="24" spans="1:31" x14ac:dyDescent="0.2">
      <c r="A24" s="1">
        <v>1922</v>
      </c>
      <c r="B24" s="2">
        <f>0.103*Indexgy!B24</f>
        <v>0.81525529999999991</v>
      </c>
      <c r="C24" s="2">
        <f>0.027*Indexgy!C24</f>
        <v>0.1329534</v>
      </c>
      <c r="D24" s="2">
        <f>0.016*Indexgy!D24</f>
        <v>0.33838400000000002</v>
      </c>
      <c r="E24" s="2">
        <f>0.03*Indexgy!E24</f>
        <v>1.1868000000000001</v>
      </c>
      <c r="F24" s="2">
        <f>0.081*Indexgy!F24</f>
        <v>2.7974969999999999</v>
      </c>
      <c r="G24" s="2">
        <f>0.068*Indexgy!G24</f>
        <v>1.7875160000000001</v>
      </c>
      <c r="H24" s="2">
        <f>0.073*Indexgy!H24</f>
        <v>2.3971740000000001</v>
      </c>
      <c r="I24" s="2">
        <f>0.051*Indexgy!I24</f>
        <v>0.16472999999999999</v>
      </c>
      <c r="J24" s="2">
        <f>0.009*Indexgy!J24</f>
        <v>2.5199999999999997E-2</v>
      </c>
      <c r="K24" s="2">
        <f>0.009*Indexgy!K24</f>
        <v>0.21305699999999997</v>
      </c>
      <c r="L24" s="2">
        <f>0.083*Indexgy!L24</f>
        <v>1.7853300000000003</v>
      </c>
      <c r="M24" s="2">
        <f>0.043*Indexgy!M24</f>
        <v>1.7819199999999997</v>
      </c>
      <c r="N24" s="2">
        <f>0.002*Indexgy!N24</f>
        <v>5.4440000000000002E-2</v>
      </c>
      <c r="O24" s="2">
        <f>0.027*Indexgy!O24</f>
        <v>1.71234</v>
      </c>
      <c r="P24" s="2">
        <f>0.023*Indexgy!P24</f>
        <v>0.60604999999999998</v>
      </c>
      <c r="Q24" s="2">
        <f>0.029*Indexgy!Q24</f>
        <v>0.51851999999999998</v>
      </c>
      <c r="R24" s="2">
        <f>0.028*Indexgy!R24</f>
        <v>0.93128</v>
      </c>
      <c r="S24" s="2">
        <f>0.12*Indexgy!S24</f>
        <v>1.1460000000000001</v>
      </c>
      <c r="T24" s="2">
        <f>0.059*Indexgy!T24</f>
        <v>1.0592269999999999</v>
      </c>
      <c r="U24" s="2">
        <f>0.051*Indexgy!U24</f>
        <v>1.746699</v>
      </c>
      <c r="V24" s="2">
        <f>0.022*Indexgy!V24</f>
        <v>0.1144902</v>
      </c>
      <c r="W24" s="2">
        <f>0.017*Indexgy!W24</f>
        <v>0.1631235</v>
      </c>
      <c r="X24" s="2">
        <f>0.013*Indexgy!X24</f>
        <v>0.190996</v>
      </c>
      <c r="Y24" s="2">
        <f>0.016*Indexgy!Y24</f>
        <v>0.26747199999999999</v>
      </c>
      <c r="Z24" s="12">
        <f>Indexgy!Z24</f>
        <v>21.722999999999999</v>
      </c>
      <c r="AA24">
        <f t="shared" si="0"/>
        <v>21.936454399999999</v>
      </c>
      <c r="AB24" s="2">
        <v>21.91</v>
      </c>
      <c r="AC24" s="2">
        <f t="shared" si="1"/>
        <v>21.91</v>
      </c>
      <c r="AD24">
        <f t="shared" si="2"/>
        <v>1.0086083874234684</v>
      </c>
      <c r="AE24">
        <f t="shared" si="3"/>
        <v>4.6137417325206735</v>
      </c>
    </row>
    <row r="25" spans="1:31" x14ac:dyDescent="0.2">
      <c r="A25" s="1">
        <v>1923</v>
      </c>
      <c r="B25" s="2">
        <f>0.103*Indexgy!B25</f>
        <v>0.84376569999999995</v>
      </c>
      <c r="C25" s="2">
        <f>0.027*Indexgy!C25</f>
        <v>0.1098306</v>
      </c>
      <c r="D25" s="2">
        <f>0.016*Indexgy!D25</f>
        <v>0.43283199999999999</v>
      </c>
      <c r="E25" s="2">
        <f>0.03*Indexgy!E25</f>
        <v>1.1267699999999998</v>
      </c>
      <c r="F25" s="2">
        <f>0.081*Indexgy!F25</f>
        <v>2.4306480000000001</v>
      </c>
      <c r="G25" s="2">
        <f>0.068*Indexgy!G25</f>
        <v>2.3621840000000001</v>
      </c>
      <c r="H25" s="2">
        <f>0.073*Indexgy!H25</f>
        <v>4.306343</v>
      </c>
      <c r="I25" s="2">
        <f>0.051*Indexgy!I25</f>
        <v>0.17849999999999999</v>
      </c>
      <c r="J25" s="2">
        <f>0.009*Indexgy!J25</f>
        <v>3.9689999999999996E-2</v>
      </c>
      <c r="K25" s="2">
        <f>0.009*Indexgy!K25</f>
        <v>0.22533299999999998</v>
      </c>
      <c r="L25" s="2">
        <f>0.083*Indexgy!L25</f>
        <v>1.8334700000000002</v>
      </c>
      <c r="M25" s="2">
        <f>0.043*Indexgy!M25</f>
        <v>2.26911</v>
      </c>
      <c r="N25" s="2">
        <f>0.002*Indexgy!N25</f>
        <v>4.7460000000000002E-2</v>
      </c>
      <c r="O25" s="2">
        <f>0.027*Indexgy!O25</f>
        <v>1.9315800000000001</v>
      </c>
      <c r="P25" s="2">
        <f>0.023*Indexgy!P25</f>
        <v>0.51727000000000001</v>
      </c>
      <c r="Q25" s="2">
        <f>0.029*Indexgy!Q25</f>
        <v>0.48981000000000002</v>
      </c>
      <c r="R25" s="2">
        <f>0.028*Indexgy!R25</f>
        <v>1.58704</v>
      </c>
      <c r="S25" s="2">
        <f>0.12*Indexgy!S25</f>
        <v>1.3211999999999999</v>
      </c>
      <c r="T25" s="2">
        <f>0.059*Indexgy!T25</f>
        <v>1.141591</v>
      </c>
      <c r="U25" s="2">
        <f>0.051*Indexgy!U25</f>
        <v>2.3725200000000002</v>
      </c>
      <c r="V25" s="2">
        <f>0.022*Indexgy!V25</f>
        <v>0.15005099999999999</v>
      </c>
      <c r="W25" s="2">
        <f>0.017*Indexgy!W25</f>
        <v>0.15669749999999999</v>
      </c>
      <c r="X25" s="2">
        <f>0.013*Indexgy!X25</f>
        <v>0.24233299999999997</v>
      </c>
      <c r="Y25" s="2">
        <f>0.016*Indexgy!Y25</f>
        <v>0.30908800000000003</v>
      </c>
      <c r="Z25" s="12">
        <f>Indexgy!Z25</f>
        <v>21.722999999999999</v>
      </c>
      <c r="AA25">
        <f t="shared" si="0"/>
        <v>26.425116800000001</v>
      </c>
      <c r="AB25" s="2">
        <v>26.407</v>
      </c>
      <c r="AC25" s="2">
        <f t="shared" si="1"/>
        <v>26.407</v>
      </c>
      <c r="AD25">
        <f t="shared" si="2"/>
        <v>1.2156239930028081</v>
      </c>
      <c r="AE25">
        <f t="shared" si="3"/>
        <v>4.8004277054342692</v>
      </c>
    </row>
    <row r="26" spans="1:31" x14ac:dyDescent="0.2">
      <c r="A26" s="1">
        <v>1924</v>
      </c>
      <c r="B26" s="2">
        <f>0.103*Indexgy!B26</f>
        <v>1.2143699999999999</v>
      </c>
      <c r="C26" s="2">
        <f>0.027*Indexgy!C26</f>
        <v>0.1098306</v>
      </c>
      <c r="D26" s="2">
        <f>0.016*Indexgy!D26</f>
        <v>0.442496</v>
      </c>
      <c r="E26" s="2">
        <f>0.03*Indexgy!E26</f>
        <v>1.2254099999999999</v>
      </c>
      <c r="F26" s="2">
        <f>0.081*Indexgy!F26</f>
        <v>2.889189</v>
      </c>
      <c r="G26" s="2">
        <f>0.068*Indexgy!G26</f>
        <v>2.7693680000000001</v>
      </c>
      <c r="H26" s="2">
        <f>0.073*Indexgy!H26</f>
        <v>3.2703999999999995</v>
      </c>
      <c r="I26" s="2">
        <f>0.051*Indexgy!I26</f>
        <v>0.17900999999999997</v>
      </c>
      <c r="J26" s="2">
        <f>0.009*Indexgy!J26</f>
        <v>4.9770000000000002E-2</v>
      </c>
      <c r="K26" s="2">
        <f>0.009*Indexgy!K26</f>
        <v>0.23376599999999997</v>
      </c>
      <c r="L26" s="2">
        <f>0.083*Indexgy!L26</f>
        <v>1.97872</v>
      </c>
      <c r="M26" s="2">
        <f>0.043*Indexgy!M26</f>
        <v>2.2041799999999996</v>
      </c>
      <c r="N26" s="2">
        <f>0.002*Indexgy!N26</f>
        <v>5.6060000000000006E-2</v>
      </c>
      <c r="O26" s="2">
        <f>0.027*Indexgy!O26</f>
        <v>1.9315800000000001</v>
      </c>
      <c r="P26" s="2">
        <f>0.023*Indexgy!P26</f>
        <v>0.49127999999999999</v>
      </c>
      <c r="Q26" s="2">
        <f>0.029*Indexgy!Q26</f>
        <v>0.45617000000000002</v>
      </c>
      <c r="R26" s="2">
        <f>0.028*Indexgy!R26</f>
        <v>1.3988800000000001</v>
      </c>
      <c r="S26" s="2">
        <f>0.12*Indexgy!S26</f>
        <v>1.1868000000000001</v>
      </c>
      <c r="T26" s="2">
        <f>0.059*Indexgy!T26</f>
        <v>1.0307299999999999</v>
      </c>
      <c r="U26" s="2">
        <f>0.051*Indexgy!U26</f>
        <v>2.5220009999999999</v>
      </c>
      <c r="V26" s="2">
        <f>0.022*Indexgy!V26</f>
        <v>0.17650159999999998</v>
      </c>
      <c r="W26" s="2">
        <f>0.017*Indexgy!W26</f>
        <v>0.16131129999999999</v>
      </c>
      <c r="X26" s="2">
        <f>0.013*Indexgy!X26</f>
        <v>0.26999699999999999</v>
      </c>
      <c r="Y26" s="2">
        <f>0.016*Indexgy!Y26</f>
        <v>0.29646400000000001</v>
      </c>
      <c r="Z26" s="12">
        <f>Indexgy!Z26</f>
        <v>21.722999999999999</v>
      </c>
      <c r="AA26">
        <f t="shared" si="0"/>
        <v>26.5442845</v>
      </c>
      <c r="AB26" s="2">
        <v>26.521000000000001</v>
      </c>
      <c r="AC26" s="2">
        <f t="shared" si="1"/>
        <v>26.521000000000001</v>
      </c>
      <c r="AD26">
        <f t="shared" si="2"/>
        <v>1.2208718869401096</v>
      </c>
      <c r="AE26">
        <f t="shared" si="3"/>
        <v>4.8047354509107025</v>
      </c>
    </row>
    <row r="27" spans="1:31" x14ac:dyDescent="0.2">
      <c r="A27" s="1">
        <v>1925</v>
      </c>
      <c r="B27" s="2">
        <f>0.103*Indexgy!B27</f>
        <v>1.4024479999999999</v>
      </c>
      <c r="C27" s="2">
        <f>0.027*Indexgy!C27</f>
        <v>0.13728960000000001</v>
      </c>
      <c r="D27" s="2">
        <f>0.016*Indexgy!D27</f>
        <v>0.439776</v>
      </c>
      <c r="E27" s="2">
        <f>0.03*Indexgy!E27</f>
        <v>1.2351000000000001</v>
      </c>
      <c r="F27" s="2">
        <f>0.081*Indexgy!F27</f>
        <v>3.7605870000000001</v>
      </c>
      <c r="G27" s="2">
        <f>0.068*Indexgy!G27</f>
        <v>2.9772440000000002</v>
      </c>
      <c r="H27" s="2">
        <f>0.073*Indexgy!H27</f>
        <v>1.9177099999999998</v>
      </c>
      <c r="I27" s="2">
        <f>0.051*Indexgy!I27</f>
        <v>0.22592999999999996</v>
      </c>
      <c r="J27" s="2">
        <f>0.009*Indexgy!J27</f>
        <v>5.8319999999999997E-2</v>
      </c>
      <c r="K27" s="2">
        <f>0.009*Indexgy!K27</f>
        <v>0.26855099999999998</v>
      </c>
      <c r="L27" s="2">
        <f>0.083*Indexgy!L27</f>
        <v>2.2434900000000004</v>
      </c>
      <c r="M27" s="2">
        <f>0.043*Indexgy!M27</f>
        <v>1.7819199999999997</v>
      </c>
      <c r="N27" s="2">
        <f>0.002*Indexgy!N27</f>
        <v>9.5780000000000004E-2</v>
      </c>
      <c r="O27" s="2">
        <f>0.027*Indexgy!O27</f>
        <v>1.90404</v>
      </c>
      <c r="P27" s="2">
        <f>0.023*Indexgy!P27</f>
        <v>0.58443000000000001</v>
      </c>
      <c r="Q27" s="2">
        <f>0.029*Indexgy!Q27</f>
        <v>0.50024999999999997</v>
      </c>
      <c r="R27" s="2">
        <f>0.028*Indexgy!R27</f>
        <v>3.8914399999999998</v>
      </c>
      <c r="S27" s="2">
        <f>0.12*Indexgy!S27</f>
        <v>1.3068</v>
      </c>
      <c r="T27" s="2">
        <f>0.059*Indexgy!T27</f>
        <v>1.1115009999999999</v>
      </c>
      <c r="U27" s="2">
        <f>0.051*Indexgy!U27</f>
        <v>2.540667</v>
      </c>
      <c r="V27" s="2">
        <f>0.022*Indexgy!V27</f>
        <v>0.20362099999999997</v>
      </c>
      <c r="W27" s="2">
        <f>0.017*Indexgy!W27</f>
        <v>0.16684309999999999</v>
      </c>
      <c r="X27" s="2">
        <f>0.013*Indexgy!X27</f>
        <v>0.30066399999999999</v>
      </c>
      <c r="Y27" s="2">
        <f>0.016*Indexgy!Y27</f>
        <v>0.35632000000000003</v>
      </c>
      <c r="Z27" s="12">
        <f>Indexgy!Z27</f>
        <v>22.097000000000001</v>
      </c>
      <c r="AA27">
        <f t="shared" si="0"/>
        <v>29.4107217</v>
      </c>
      <c r="AB27" s="2">
        <v>29.381</v>
      </c>
      <c r="AC27" s="2">
        <f t="shared" si="1"/>
        <v>29.381</v>
      </c>
      <c r="AD27">
        <f t="shared" si="2"/>
        <v>1.3296375073539395</v>
      </c>
      <c r="AE27">
        <f t="shared" si="3"/>
        <v>4.890076540211318</v>
      </c>
    </row>
    <row r="28" spans="1:31" x14ac:dyDescent="0.2">
      <c r="A28" s="1">
        <v>1926</v>
      </c>
      <c r="B28" s="2">
        <f>0.103*Indexgy!B28</f>
        <v>1.2713289999999999</v>
      </c>
      <c r="C28" s="2">
        <f>0.027*Indexgy!C28</f>
        <v>0.16619039999999999</v>
      </c>
      <c r="D28" s="2">
        <f>0.016*Indexgy!D28</f>
        <v>0.47439999999999999</v>
      </c>
      <c r="E28" s="2">
        <f>0.03*Indexgy!E28</f>
        <v>1.3280699999999999</v>
      </c>
      <c r="F28" s="2">
        <f>0.081*Indexgy!F28</f>
        <v>3.439584</v>
      </c>
      <c r="G28" s="2">
        <f>0.068*Indexgy!G28</f>
        <v>2.1600200000000003</v>
      </c>
      <c r="H28" s="2">
        <f>0.073*Indexgy!H28</f>
        <v>1.900628</v>
      </c>
      <c r="I28" s="2">
        <f>0.051*Indexgy!I28</f>
        <v>0.21521999999999997</v>
      </c>
      <c r="J28" s="2">
        <f>0.009*Indexgy!J28</f>
        <v>3.8609999999999998E-2</v>
      </c>
      <c r="K28" s="2">
        <f>0.009*Indexgy!K28</f>
        <v>0.28265399999999996</v>
      </c>
      <c r="L28" s="2">
        <f>0.083*Indexgy!L28</f>
        <v>2.0750000000000002</v>
      </c>
      <c r="M28" s="2">
        <f>0.043*Indexgy!M28</f>
        <v>1.3841699999999999</v>
      </c>
      <c r="N28" s="2">
        <f>0.002*Indexgy!N28</f>
        <v>8.5120000000000001E-2</v>
      </c>
      <c r="O28" s="2">
        <f>0.027*Indexgy!O28</f>
        <v>1.5889500000000001</v>
      </c>
      <c r="P28" s="2">
        <f>0.023*Indexgy!P28</f>
        <v>0.52278999999999998</v>
      </c>
      <c r="Q28" s="2">
        <f>0.029*Indexgy!Q28</f>
        <v>0.43790000000000001</v>
      </c>
      <c r="R28" s="2">
        <f>0.028*Indexgy!R28</f>
        <v>2.65076</v>
      </c>
      <c r="S28" s="2">
        <f>0.12*Indexgy!S28</f>
        <v>1.1447999999999998</v>
      </c>
      <c r="T28" s="2">
        <f>0.059*Indexgy!T28</f>
        <v>1.092503</v>
      </c>
      <c r="U28" s="2">
        <f>0.051*Indexgy!U28</f>
        <v>2.5220009999999999</v>
      </c>
      <c r="V28" s="2">
        <f>0.022*Indexgy!V28</f>
        <v>0.22961399999999998</v>
      </c>
      <c r="W28" s="2">
        <f>0.017*Indexgy!W28</f>
        <v>0.15003180000000002</v>
      </c>
      <c r="X28" s="2">
        <f>0.013*Indexgy!X28</f>
        <v>0.28066999999999998</v>
      </c>
      <c r="Y28" s="2">
        <f>0.016*Indexgy!Y28</f>
        <v>0.34321600000000002</v>
      </c>
      <c r="Z28" s="12">
        <f>Indexgy!Z28</f>
        <v>20.974</v>
      </c>
      <c r="AA28">
        <f t="shared" si="0"/>
        <v>25.784231200000001</v>
      </c>
      <c r="AB28" s="2">
        <v>25.757999999999999</v>
      </c>
      <c r="AC28" s="2">
        <f t="shared" si="1"/>
        <v>25.757999999999999</v>
      </c>
      <c r="AD28">
        <f t="shared" si="2"/>
        <v>1.2280919233336511</v>
      </c>
      <c r="AE28">
        <f t="shared" si="3"/>
        <v>4.8106318690463565</v>
      </c>
    </row>
    <row r="29" spans="1:31" x14ac:dyDescent="0.2">
      <c r="A29" s="1">
        <v>1927</v>
      </c>
      <c r="B29" s="2">
        <f>0.103*Indexgy!B29</f>
        <v>1.0661530000000001</v>
      </c>
      <c r="C29" s="2">
        <f>0.027*Indexgy!C29</f>
        <v>0.22833089999999998</v>
      </c>
      <c r="D29" s="2">
        <f>0.016*Indexgy!D29</f>
        <v>0.46729599999999999</v>
      </c>
      <c r="E29" s="2">
        <f>0.03*Indexgy!E29</f>
        <v>1.2301500000000001</v>
      </c>
      <c r="F29" s="2">
        <f>0.081*Indexgy!F29</f>
        <v>3.3936570000000001</v>
      </c>
      <c r="G29" s="2">
        <f>0.068*Indexgy!G29</f>
        <v>2.4921320000000002</v>
      </c>
      <c r="H29" s="2">
        <f>0.073*Indexgy!H29</f>
        <v>2.2601529999999999</v>
      </c>
      <c r="I29" s="2">
        <f>0.051*Indexgy!I29</f>
        <v>0.19430999999999998</v>
      </c>
      <c r="J29" s="2">
        <f>0.009*Indexgy!J29</f>
        <v>4.0410000000000001E-2</v>
      </c>
      <c r="K29" s="2">
        <f>0.009*Indexgy!K29</f>
        <v>0.28187099999999998</v>
      </c>
      <c r="L29" s="2">
        <f>0.083*Indexgy!L29</f>
        <v>1.9305800000000002</v>
      </c>
      <c r="M29" s="2">
        <f>0.043*Indexgy!M29</f>
        <v>1.3841699999999999</v>
      </c>
      <c r="N29" s="2">
        <f>0.002*Indexgy!N29</f>
        <v>6.3640000000000002E-2</v>
      </c>
      <c r="O29" s="2">
        <f>0.027*Indexgy!O29</f>
        <v>1.5068700000000002</v>
      </c>
      <c r="P29" s="2">
        <f>0.023*Indexgy!P29</f>
        <v>0.74796000000000007</v>
      </c>
      <c r="Q29" s="2">
        <f>0.029*Indexgy!Q29</f>
        <v>0.42050000000000004</v>
      </c>
      <c r="R29" s="2">
        <f>0.028*Indexgy!R29</f>
        <v>2.0305599999999999</v>
      </c>
      <c r="S29" s="2">
        <f>0.12*Indexgy!S29</f>
        <v>1.1496</v>
      </c>
      <c r="T29" s="2">
        <f>0.059*Indexgy!T29</f>
        <v>1.022824</v>
      </c>
      <c r="U29" s="2">
        <f>0.051*Indexgy!U29</f>
        <v>2.3725200000000002</v>
      </c>
      <c r="V29" s="2">
        <f>0.022*Indexgy!V29</f>
        <v>0.22633599999999998</v>
      </c>
      <c r="W29" s="2">
        <f>0.017*Indexgy!W29</f>
        <v>0.13616660000000003</v>
      </c>
      <c r="X29" s="2">
        <f>0.013*Indexgy!X29</f>
        <v>0.22532899999999997</v>
      </c>
      <c r="Y29" s="2">
        <f>0.016*Indexgy!Y29</f>
        <v>0.291792</v>
      </c>
      <c r="Z29" s="12">
        <f>Indexgy!Z29</f>
        <v>19.850000000000001</v>
      </c>
      <c r="AA29">
        <f t="shared" si="0"/>
        <v>25.163310500000001</v>
      </c>
      <c r="AB29" s="2">
        <v>25.143000000000001</v>
      </c>
      <c r="AC29" s="2">
        <f t="shared" si="1"/>
        <v>25.143000000000001</v>
      </c>
      <c r="AD29">
        <f t="shared" si="2"/>
        <v>1.2666498740554155</v>
      </c>
      <c r="AE29">
        <f t="shared" si="3"/>
        <v>4.8415457066397707</v>
      </c>
    </row>
    <row r="30" spans="1:31" x14ac:dyDescent="0.2">
      <c r="A30" s="1">
        <v>1928</v>
      </c>
      <c r="B30" s="2">
        <f>0.103*Indexgy!B30</f>
        <v>1.3226229999999999</v>
      </c>
      <c r="C30" s="2">
        <f>0.027*Indexgy!C30</f>
        <v>0.184977</v>
      </c>
      <c r="D30" s="2">
        <f>0.016*Indexgy!D30</f>
        <v>0.41116800000000003</v>
      </c>
      <c r="E30" s="2">
        <f>0.03*Indexgy!E30</f>
        <v>1.1129399999999998</v>
      </c>
      <c r="F30" s="2">
        <f>0.081*Indexgy!F30</f>
        <v>3.095577</v>
      </c>
      <c r="G30" s="2">
        <f>0.068*Indexgy!G30</f>
        <v>2.8184640000000001</v>
      </c>
      <c r="H30" s="2">
        <f>0.073*Indexgy!H30</f>
        <v>1.8663909999999999</v>
      </c>
      <c r="I30" s="2">
        <f>0.051*Indexgy!I30</f>
        <v>0.2397</v>
      </c>
      <c r="J30" s="2">
        <f>0.009*Indexgy!J30</f>
        <v>4.9589999999999995E-2</v>
      </c>
      <c r="K30" s="2">
        <f>0.009*Indexgy!K30</f>
        <v>0.27608399999999994</v>
      </c>
      <c r="L30" s="2">
        <f>0.083*Indexgy!L30</f>
        <v>1.9546500000000002</v>
      </c>
      <c r="M30" s="2">
        <f>0.043*Indexgy!M30</f>
        <v>1.5587499999999999</v>
      </c>
      <c r="N30" s="2">
        <f>0.002*Indexgy!N30</f>
        <v>6.5640000000000004E-2</v>
      </c>
      <c r="O30" s="2">
        <f>0.027*Indexgy!O30</f>
        <v>1.5889500000000001</v>
      </c>
      <c r="P30" s="2">
        <f>0.023*Indexgy!P30</f>
        <v>0.90458999999999989</v>
      </c>
      <c r="Q30" s="2">
        <f>0.029*Indexgy!Q30</f>
        <v>0.41006000000000004</v>
      </c>
      <c r="R30" s="2">
        <f>0.028*Indexgy!R30</f>
        <v>1.19896</v>
      </c>
      <c r="S30" s="2">
        <f>0.12*Indexgy!S30</f>
        <v>1.1916</v>
      </c>
      <c r="T30" s="2">
        <f>0.059*Indexgy!T30</f>
        <v>1.1416500000000001</v>
      </c>
      <c r="U30" s="2">
        <f>0.051*Indexgy!U30</f>
        <v>2.2324229999999998</v>
      </c>
      <c r="V30" s="2">
        <f>0.022*Indexgy!V30</f>
        <v>0.17738159999999997</v>
      </c>
      <c r="W30" s="2">
        <f>0.017*Indexgy!W30</f>
        <v>0.15753730000000002</v>
      </c>
      <c r="X30" s="2">
        <f>0.013*Indexgy!X30</f>
        <v>0.21000199999999999</v>
      </c>
      <c r="Y30" s="2">
        <f>0.016*Indexgy!Y30</f>
        <v>0.281968</v>
      </c>
      <c r="Z30" s="12">
        <f>Indexgy!Z30</f>
        <v>19.850000000000001</v>
      </c>
      <c r="AA30">
        <f t="shared" si="0"/>
        <v>24.451675899999998</v>
      </c>
      <c r="AB30" s="2">
        <v>24.422999999999998</v>
      </c>
      <c r="AC30" s="2">
        <f t="shared" si="1"/>
        <v>24.422999999999998</v>
      </c>
      <c r="AD30">
        <f t="shared" si="2"/>
        <v>1.2303778337531484</v>
      </c>
      <c r="AE30">
        <f t="shared" si="3"/>
        <v>4.8124914901148417</v>
      </c>
    </row>
    <row r="31" spans="1:31" x14ac:dyDescent="0.2">
      <c r="A31" s="1">
        <v>1929</v>
      </c>
      <c r="B31" s="2">
        <f>0.103*Indexgy!B31</f>
        <v>1.2598959999999999</v>
      </c>
      <c r="C31" s="2">
        <f>0.027*Indexgy!C31</f>
        <v>0.1502955</v>
      </c>
      <c r="D31" s="2">
        <f>0.016*Indexgy!D31</f>
        <v>0.40054400000000001</v>
      </c>
      <c r="E31" s="2">
        <f>0.03*Indexgy!E31</f>
        <v>1.1108100000000001</v>
      </c>
      <c r="F31" s="2">
        <f>0.081*Indexgy!F31</f>
        <v>3.072654</v>
      </c>
      <c r="G31" s="2">
        <f>0.068*Indexgy!G31</f>
        <v>2.694296</v>
      </c>
      <c r="H31" s="2">
        <f>0.073*Indexgy!H31</f>
        <v>1.472556</v>
      </c>
      <c r="I31" s="2">
        <f>0.051*Indexgy!I31</f>
        <v>0.25397999999999998</v>
      </c>
      <c r="J31" s="2">
        <f>0.009*Indexgy!J31</f>
        <v>4.553999999999999E-2</v>
      </c>
      <c r="K31" s="2">
        <f>0.009*Indexgy!K31</f>
        <v>0.27772199999999997</v>
      </c>
      <c r="L31" s="2">
        <f>0.083*Indexgy!L31</f>
        <v>1.97872</v>
      </c>
      <c r="M31" s="2">
        <f>0.043*Indexgy!M31</f>
        <v>1.4005099999999999</v>
      </c>
      <c r="N31" s="2">
        <f>0.002*Indexgy!N31</f>
        <v>6.2020000000000006E-2</v>
      </c>
      <c r="O31" s="2">
        <f>0.027*Indexgy!O31</f>
        <v>1.3424399999999999</v>
      </c>
      <c r="P31" s="2">
        <f>0.023*Indexgy!P31</f>
        <v>0.62559999999999993</v>
      </c>
      <c r="Q31" s="2">
        <f>0.029*Indexgy!Q31</f>
        <v>0.40281000000000006</v>
      </c>
      <c r="R31" s="2">
        <f>0.028*Indexgy!R31</f>
        <v>1.0998400000000002</v>
      </c>
      <c r="S31" s="2">
        <f>0.12*Indexgy!S31</f>
        <v>1.1519999999999999</v>
      </c>
      <c r="T31" s="2">
        <f>0.059*Indexgy!T31</f>
        <v>1.4337</v>
      </c>
      <c r="U31" s="2">
        <f>0.051*Indexgy!U31</f>
        <v>2.2324229999999998</v>
      </c>
      <c r="V31" s="2">
        <f>0.022*Indexgy!V31</f>
        <v>0.1588444</v>
      </c>
      <c r="W31" s="2">
        <f>0.017*Indexgy!W31</f>
        <v>0.12800149999999999</v>
      </c>
      <c r="X31" s="2">
        <f>0.013*Indexgy!X31</f>
        <v>0.22766900000000001</v>
      </c>
      <c r="Y31" s="2">
        <f>0.016*Indexgy!Y31</f>
        <v>0.30441600000000002</v>
      </c>
      <c r="Z31" s="12">
        <f>Indexgy!Z31</f>
        <v>19.100999999999999</v>
      </c>
      <c r="AA31">
        <f t="shared" si="0"/>
        <v>23.2872874</v>
      </c>
      <c r="AB31" s="2">
        <v>23.265999999999998</v>
      </c>
      <c r="AC31" s="2">
        <f t="shared" si="1"/>
        <v>23.265999999999998</v>
      </c>
      <c r="AD31">
        <f t="shared" si="2"/>
        <v>1.2180514109208942</v>
      </c>
      <c r="AE31">
        <f t="shared" si="3"/>
        <v>4.8024225636796682</v>
      </c>
    </row>
    <row r="32" spans="1:31" x14ac:dyDescent="0.2">
      <c r="A32" s="1">
        <v>1930</v>
      </c>
      <c r="B32" s="2">
        <f>0.103*Indexgy!B32</f>
        <v>0.7354406</v>
      </c>
      <c r="C32" s="2">
        <f>0.027*Indexgy!C32</f>
        <v>0.11850029999999999</v>
      </c>
      <c r="D32" s="2">
        <f>0.016*Indexgy!D32</f>
        <v>0.37392000000000003</v>
      </c>
      <c r="E32" s="2">
        <f>0.03*Indexgy!E32</f>
        <v>0.87512999999999996</v>
      </c>
      <c r="F32" s="2">
        <f>0.081*Indexgy!F32</f>
        <v>2.1784140000000001</v>
      </c>
      <c r="G32" s="2">
        <f>0.068*Indexgy!G32</f>
        <v>2.3679640000000002</v>
      </c>
      <c r="H32" s="2">
        <f>0.073*Indexgy!H32</f>
        <v>1.0530249999999999</v>
      </c>
      <c r="I32" s="2">
        <f>0.051*Indexgy!I32</f>
        <v>0.22949999999999998</v>
      </c>
      <c r="J32" s="2">
        <f>0.009*Indexgy!J32</f>
        <v>4.0770000000000001E-2</v>
      </c>
      <c r="K32" s="2">
        <f>0.009*Indexgy!K32</f>
        <v>0.27833399999999997</v>
      </c>
      <c r="L32" s="2">
        <f>0.083*Indexgy!L32</f>
        <v>1.5687</v>
      </c>
      <c r="M32" s="2">
        <f>0.043*Indexgy!M32</f>
        <v>1.0311399999999999</v>
      </c>
      <c r="N32" s="2">
        <f>0.002*Indexgy!N32</f>
        <v>3.8800000000000001E-2</v>
      </c>
      <c r="O32" s="2">
        <f>0.027*Indexgy!O32</f>
        <v>1.04112</v>
      </c>
      <c r="P32" s="2">
        <f>0.023*Indexgy!P32</f>
        <v>0.92735999999999996</v>
      </c>
      <c r="Q32" s="2">
        <f>0.029*Indexgy!Q32</f>
        <v>0.39005000000000001</v>
      </c>
      <c r="R32" s="2">
        <f>0.028*Indexgy!R32</f>
        <v>0.54992000000000008</v>
      </c>
      <c r="S32" s="2">
        <f>0.12*Indexgy!S32</f>
        <v>1.0943999999999998</v>
      </c>
      <c r="T32" s="2">
        <f>0.059*Indexgy!T32</f>
        <v>1.027603</v>
      </c>
      <c r="U32" s="2">
        <f>0.051*Indexgy!U32</f>
        <v>2.22309</v>
      </c>
      <c r="V32" s="2">
        <f>0.022*Indexgy!V32</f>
        <v>0.1114652</v>
      </c>
      <c r="W32" s="2">
        <f>0.017*Indexgy!W32</f>
        <v>9.2153600000000002E-2</v>
      </c>
      <c r="X32" s="2">
        <f>0.013*Indexgy!X32</f>
        <v>0.184002</v>
      </c>
      <c r="Y32" s="2">
        <f>0.016*Indexgy!Y32</f>
        <v>0.213232</v>
      </c>
      <c r="Z32" s="12">
        <f>Indexgy!Z32</f>
        <v>18.727</v>
      </c>
      <c r="AA32">
        <f t="shared" si="0"/>
        <v>18.744033700000003</v>
      </c>
      <c r="AB32" s="2">
        <v>18.277000000000001</v>
      </c>
      <c r="AC32" s="2">
        <f t="shared" si="1"/>
        <v>18.277000000000001</v>
      </c>
      <c r="AD32">
        <f t="shared" si="2"/>
        <v>0.97597052384258032</v>
      </c>
      <c r="AE32">
        <f t="shared" si="3"/>
        <v>4.5808472919820256</v>
      </c>
    </row>
    <row r="33" spans="1:31" x14ac:dyDescent="0.2">
      <c r="A33" s="1">
        <v>1931</v>
      </c>
      <c r="B33" s="2">
        <f>0.103*Indexgy!B33</f>
        <v>0.50169239999999993</v>
      </c>
      <c r="C33" s="2">
        <f>0.027*Indexgy!C33</f>
        <v>7.5146400000000002E-2</v>
      </c>
      <c r="D33" s="2">
        <f>0.016*Indexgy!D33</f>
        <v>0.27993599999999996</v>
      </c>
      <c r="E33" s="2">
        <f>0.03*Indexgy!E33</f>
        <v>0.49097999999999997</v>
      </c>
      <c r="F33" s="2">
        <f>0.081*Indexgy!F33</f>
        <v>1.307016</v>
      </c>
      <c r="G33" s="2">
        <f>0.068*Indexgy!G33</f>
        <v>1.4929399999999999</v>
      </c>
      <c r="H33" s="2">
        <f>0.073*Indexgy!H33</f>
        <v>0.95031399999999999</v>
      </c>
      <c r="I33" s="2">
        <f>0.051*Indexgy!I33</f>
        <v>0.38249999999999995</v>
      </c>
      <c r="J33" s="2">
        <f>0.009*Indexgy!J33</f>
        <v>6.8399999999999989E-2</v>
      </c>
      <c r="K33" s="2">
        <f>0.009*Indexgy!K33</f>
        <v>0.26438400000000001</v>
      </c>
      <c r="L33" s="2">
        <f>0.083*Indexgy!L33</f>
        <v>1.15785</v>
      </c>
      <c r="M33" s="2">
        <f>0.043*Indexgy!M33</f>
        <v>0.62909000000000004</v>
      </c>
      <c r="N33" s="2">
        <f>0.002*Indexgy!N33</f>
        <v>2.878E-2</v>
      </c>
      <c r="O33" s="2">
        <f>0.027*Indexgy!O33</f>
        <v>0.86292000000000002</v>
      </c>
      <c r="P33" s="2">
        <f>0.023*Indexgy!P33</f>
        <v>0.33948</v>
      </c>
      <c r="Q33" s="2">
        <f>0.029*Indexgy!Q33</f>
        <v>0.33407999999999999</v>
      </c>
      <c r="R33" s="2">
        <f>0.028*Indexgy!R33</f>
        <v>0.32872000000000001</v>
      </c>
      <c r="S33" s="2">
        <f>0.12*Indexgy!S33</f>
        <v>0.71279999999999999</v>
      </c>
      <c r="T33" s="2">
        <f>0.059*Indexgy!T33</f>
        <v>0.64280499999999996</v>
      </c>
      <c r="U33" s="2">
        <f>0.051*Indexgy!U33</f>
        <v>2.176374</v>
      </c>
      <c r="V33" s="2">
        <f>0.022*Indexgy!V33</f>
        <v>8.6070599999999997E-2</v>
      </c>
      <c r="W33" s="2">
        <f>0.017*Indexgy!W33</f>
        <v>6.9327700000000006E-2</v>
      </c>
      <c r="X33" s="2">
        <f>0.013*Indexgy!X33</f>
        <v>0.14133599999999999</v>
      </c>
      <c r="Y33" s="2">
        <f>0.016*Indexgy!Y33</f>
        <v>0.17017599999999999</v>
      </c>
      <c r="Z33" s="12">
        <f>Indexgy!Z33</f>
        <v>15.356</v>
      </c>
      <c r="AA33">
        <f t="shared" si="0"/>
        <v>13.493118099999998</v>
      </c>
      <c r="AB33" s="2">
        <v>13.61</v>
      </c>
      <c r="AC33" s="2">
        <f t="shared" si="1"/>
        <v>13.61</v>
      </c>
      <c r="AD33">
        <f t="shared" si="2"/>
        <v>0.88629851523834324</v>
      </c>
      <c r="AE33">
        <f t="shared" si="3"/>
        <v>4.4844687255129143</v>
      </c>
    </row>
    <row r="34" spans="1:31" x14ac:dyDescent="0.2">
      <c r="A34" s="1">
        <v>1932</v>
      </c>
      <c r="B34" s="2">
        <f>0.103*Indexgy!B34</f>
        <v>0.60432160000000001</v>
      </c>
      <c r="C34" s="2">
        <f>0.027*Indexgy!C34</f>
        <v>6.3585000000000003E-2</v>
      </c>
      <c r="D34" s="2">
        <f>0.016*Indexgy!D34</f>
        <v>0.16675200000000001</v>
      </c>
      <c r="E34" s="2">
        <f>0.03*Indexgy!E34</f>
        <v>0.43175999999999998</v>
      </c>
      <c r="F34" s="2">
        <f>0.081*Indexgy!F34</f>
        <v>1.1006279999999999</v>
      </c>
      <c r="G34" s="2">
        <f>0.068*Indexgy!G34</f>
        <v>0.88073600000000007</v>
      </c>
      <c r="H34" s="2">
        <f>0.073*Indexgy!H34</f>
        <v>0.60784910000000003</v>
      </c>
      <c r="I34" s="2">
        <f>0.051*Indexgy!I34</f>
        <v>0.27794999999999997</v>
      </c>
      <c r="J34" s="2">
        <f>0.009*Indexgy!J34</f>
        <v>5.2469999999999996E-2</v>
      </c>
      <c r="K34" s="2">
        <f>0.009*Indexgy!K34</f>
        <v>0.25062299999999998</v>
      </c>
      <c r="L34" s="2">
        <f>0.083*Indexgy!L34</f>
        <v>0.91715000000000013</v>
      </c>
      <c r="M34" s="2">
        <f>0.043*Indexgy!M34</f>
        <v>0.53190999999999988</v>
      </c>
      <c r="N34" s="2">
        <f>0.002*Indexgy!N34</f>
        <v>2.2519999999999998E-2</v>
      </c>
      <c r="O34" s="2">
        <f>0.027*Indexgy!O34</f>
        <v>0.64395000000000002</v>
      </c>
      <c r="P34" s="2">
        <f>0.023*Indexgy!P34</f>
        <v>0.22470999999999999</v>
      </c>
      <c r="Q34" s="2">
        <f>0.029*Indexgy!Q34</f>
        <v>0.25636000000000003</v>
      </c>
      <c r="R34" s="2">
        <f>0.028*Indexgy!R34</f>
        <v>0.18424000000000001</v>
      </c>
      <c r="S34" s="2">
        <f>0.12*Indexgy!S34</f>
        <v>0.5796</v>
      </c>
      <c r="T34" s="2">
        <f>0.059*Indexgy!T34</f>
        <v>0.44016359999999999</v>
      </c>
      <c r="U34" s="2">
        <f>0.051*Indexgy!U34</f>
        <v>2.176374</v>
      </c>
      <c r="V34" s="2">
        <f>0.022*Indexgy!V34</f>
        <v>7.74532E-2</v>
      </c>
      <c r="W34" s="2">
        <f>0.017*Indexgy!W34</f>
        <v>6.7371E-2</v>
      </c>
      <c r="X34" s="2">
        <f>0.013*Indexgy!X34</f>
        <v>0.10599939999999999</v>
      </c>
      <c r="Y34" s="2">
        <f>0.016*Indexgy!Y34</f>
        <v>0.1346704</v>
      </c>
      <c r="Z34" s="12">
        <f>Indexgy!Z34</f>
        <v>12.734</v>
      </c>
      <c r="AA34">
        <f t="shared" ref="AA34:AA65" si="4">SUM(B34:Y34)</f>
        <v>10.799146299999999</v>
      </c>
      <c r="AB34" s="2">
        <v>10.797000000000001</v>
      </c>
      <c r="AC34" s="2">
        <f t="shared" si="1"/>
        <v>10.797000000000001</v>
      </c>
      <c r="AD34">
        <f t="shared" si="2"/>
        <v>0.84788754515470399</v>
      </c>
      <c r="AE34">
        <f t="shared" si="3"/>
        <v>4.4401629221582608</v>
      </c>
    </row>
    <row r="35" spans="1:31" x14ac:dyDescent="0.2">
      <c r="A35" s="1">
        <v>1933</v>
      </c>
      <c r="B35" s="2">
        <f>0.103*Indexgy!B35</f>
        <v>0.5188007</v>
      </c>
      <c r="C35" s="2">
        <f>0.027*Indexgy!C35</f>
        <v>6.3585000000000003E-2</v>
      </c>
      <c r="D35" s="2">
        <f>0.016*Indexgy!D35</f>
        <v>0.25080000000000002</v>
      </c>
      <c r="E35" s="2">
        <f>0.03*Indexgy!E35</f>
        <v>0.36695999999999995</v>
      </c>
      <c r="F35" s="2">
        <f>0.081*Indexgy!F35</f>
        <v>1.2840929999999999</v>
      </c>
      <c r="G35" s="2">
        <f>0.068*Indexgy!G35</f>
        <v>1.1493360000000001</v>
      </c>
      <c r="H35" s="2">
        <f>0.073*Indexgy!H35</f>
        <v>0.83044799999999985</v>
      </c>
      <c r="I35" s="2">
        <f>0.051*Indexgy!I35</f>
        <v>0.25958999999999999</v>
      </c>
      <c r="J35" s="2">
        <f>0.009*Indexgy!J35</f>
        <v>5.9669999999999994E-2</v>
      </c>
      <c r="K35" s="2">
        <f>0.009*Indexgy!K35</f>
        <v>0.25595099999999998</v>
      </c>
      <c r="L35" s="2">
        <f>0.083*Indexgy!L35</f>
        <v>0.91715000000000013</v>
      </c>
      <c r="M35" s="2">
        <f>0.043*Indexgy!M35</f>
        <v>0.73056999999999983</v>
      </c>
      <c r="N35" s="2">
        <f>0.002*Indexgy!N35</f>
        <v>2.52E-2</v>
      </c>
      <c r="O35" s="2">
        <f>0.027*Indexgy!O35</f>
        <v>0.91773000000000005</v>
      </c>
      <c r="P35" s="2">
        <f>0.023*Indexgy!P35</f>
        <v>0.37581999999999999</v>
      </c>
      <c r="Q35" s="2">
        <f>0.029*Indexgy!Q35</f>
        <v>0.29899000000000003</v>
      </c>
      <c r="R35" s="2">
        <f>0.028*Indexgy!R35</f>
        <v>0.31696000000000002</v>
      </c>
      <c r="S35" s="2">
        <f>0.12*Indexgy!S35</f>
        <v>0.70320000000000005</v>
      </c>
      <c r="T35" s="2">
        <f>0.059*Indexgy!T35</f>
        <v>0.55574459999999992</v>
      </c>
      <c r="U35" s="2">
        <f>0.051*Indexgy!U35</f>
        <v>2.176374</v>
      </c>
      <c r="V35" s="2">
        <f>0.022*Indexgy!V35</f>
        <v>0.13756379999999999</v>
      </c>
      <c r="W35" s="2">
        <f>0.017*Indexgy!W35</f>
        <v>8.3893300000000004E-2</v>
      </c>
      <c r="X35" s="2">
        <f>0.013*Indexgy!X35</f>
        <v>0.12900029999999998</v>
      </c>
      <c r="Y35" s="2">
        <f>0.016*Indexgy!Y35</f>
        <v>0.188448</v>
      </c>
      <c r="Z35" s="12">
        <f>Indexgy!Z35</f>
        <v>14.231999999999999</v>
      </c>
      <c r="AA35">
        <f t="shared" si="4"/>
        <v>12.595877699999997</v>
      </c>
      <c r="AB35" s="2">
        <v>12.590999999999999</v>
      </c>
      <c r="AC35" s="2">
        <f t="shared" si="1"/>
        <v>12.590999999999999</v>
      </c>
      <c r="AD35">
        <f t="shared" si="2"/>
        <v>0.8846964586846543</v>
      </c>
      <c r="AE35">
        <f t="shared" si="3"/>
        <v>4.4826595086441205</v>
      </c>
    </row>
    <row r="36" spans="1:31" x14ac:dyDescent="0.2">
      <c r="A36" s="1">
        <v>1934</v>
      </c>
      <c r="B36" s="2">
        <f>0.103*Indexgy!B36</f>
        <v>0.63282170000000004</v>
      </c>
      <c r="C36" s="2">
        <f>0.027*Indexgy!C36</f>
        <v>7.5146400000000002E-2</v>
      </c>
      <c r="D36" s="2">
        <f>0.016*Indexgy!D36</f>
        <v>0.33910400000000002</v>
      </c>
      <c r="E36" s="2">
        <f>0.03*Indexgy!E36</f>
        <v>0.47736000000000001</v>
      </c>
      <c r="F36" s="2">
        <f>0.081*Indexgy!F36</f>
        <v>1.742715</v>
      </c>
      <c r="G36" s="2">
        <f>0.068*Indexgy!G36</f>
        <v>1.8741480000000001</v>
      </c>
      <c r="H36" s="2">
        <f>0.073*Indexgy!H36</f>
        <v>1.0187879999999998</v>
      </c>
      <c r="I36" s="2">
        <f>0.051*Indexgy!I36</f>
        <v>0.20960999999999999</v>
      </c>
      <c r="J36" s="2">
        <f>0.009*Indexgy!J36</f>
        <v>6.2820000000000001E-2</v>
      </c>
      <c r="K36" s="2">
        <f>0.009*Indexgy!K36</f>
        <v>0.25369199999999997</v>
      </c>
      <c r="L36" s="2">
        <f>0.083*Indexgy!L36</f>
        <v>1.3030999999999999</v>
      </c>
      <c r="M36" s="2">
        <f>0.043*Indexgy!M36</f>
        <v>0.94169999999999987</v>
      </c>
      <c r="N36" s="2">
        <f>0.002*Indexgy!N36</f>
        <v>2.836E-2</v>
      </c>
      <c r="O36" s="2">
        <f>0.027*Indexgy!O36</f>
        <v>1.1232</v>
      </c>
      <c r="P36" s="2">
        <f>0.023*Indexgy!P36</f>
        <v>0.35028999999999999</v>
      </c>
      <c r="Q36" s="2">
        <f>0.029*Indexgy!Q36</f>
        <v>0.45675000000000004</v>
      </c>
      <c r="R36" s="2">
        <f>0.028*Indexgy!R36</f>
        <v>0.69496000000000002</v>
      </c>
      <c r="S36" s="2">
        <f>0.12*Indexgy!S36</f>
        <v>0.88079999999999992</v>
      </c>
      <c r="T36" s="2">
        <f>0.059*Indexgy!T36</f>
        <v>0.66734899999999997</v>
      </c>
      <c r="U36" s="2">
        <f>0.051*Indexgy!U36</f>
        <v>2.01756</v>
      </c>
      <c r="V36" s="2">
        <f>0.022*Indexgy!V36</f>
        <v>0.1835724</v>
      </c>
      <c r="W36" s="2">
        <f>0.017*Indexgy!W36</f>
        <v>0.11587540000000002</v>
      </c>
      <c r="X36" s="2">
        <f>0.013*Indexgy!X36</f>
        <v>0.12900029999999998</v>
      </c>
      <c r="Y36" s="2">
        <f>0.016*Indexgy!Y36</f>
        <v>0.19452800000000001</v>
      </c>
      <c r="Z36" s="12">
        <f>Indexgy!Z36</f>
        <v>16.853999999999999</v>
      </c>
      <c r="AA36">
        <f t="shared" si="4"/>
        <v>15.773250199999996</v>
      </c>
      <c r="AB36" s="2">
        <v>15.763</v>
      </c>
      <c r="AC36" s="2">
        <f t="shared" si="1"/>
        <v>15.763</v>
      </c>
      <c r="AD36">
        <f t="shared" si="2"/>
        <v>0.9352675922629643</v>
      </c>
      <c r="AE36">
        <f t="shared" si="3"/>
        <v>4.5382475902823352</v>
      </c>
    </row>
    <row r="37" spans="1:31" x14ac:dyDescent="0.2">
      <c r="A37" s="1">
        <v>1935</v>
      </c>
      <c r="B37" s="2">
        <f>0.103*Indexgy!B37</f>
        <v>0.50739859999999992</v>
      </c>
      <c r="C37" s="2">
        <f>0.027*Indexgy!C37</f>
        <v>7.2257399999999999E-2</v>
      </c>
      <c r="D37" s="2">
        <f>0.016*Indexgy!D37</f>
        <v>0.319936</v>
      </c>
      <c r="E37" s="2">
        <f>0.03*Indexgy!E37</f>
        <v>0.62354999999999994</v>
      </c>
      <c r="F37" s="2">
        <f>0.081*Indexgy!F37</f>
        <v>1.949103</v>
      </c>
      <c r="G37" s="2">
        <f>0.068*Indexgy!G37</f>
        <v>2.3477680000000003</v>
      </c>
      <c r="H37" s="2">
        <f>0.073*Indexgy!H37</f>
        <v>1.3526899999999999</v>
      </c>
      <c r="I37" s="2">
        <f>0.051*Indexgy!I37</f>
        <v>0.22286999999999998</v>
      </c>
      <c r="J37" s="2">
        <f>0.009*Indexgy!J37</f>
        <v>0.10323</v>
      </c>
      <c r="K37" s="2">
        <f>0.009*Indexgy!K37</f>
        <v>0.25568999999999997</v>
      </c>
      <c r="L37" s="2">
        <f>0.083*Indexgy!L37</f>
        <v>1.85754</v>
      </c>
      <c r="M37" s="2">
        <f>0.043*Indexgy!M37</f>
        <v>0.97437999999999991</v>
      </c>
      <c r="N37" s="2">
        <f>0.002*Indexgy!N37</f>
        <v>3.3060000000000006E-2</v>
      </c>
      <c r="O37" s="2">
        <f>0.027*Indexgy!O37</f>
        <v>1.02735</v>
      </c>
      <c r="P37" s="2">
        <f>0.023*Indexgy!P37</f>
        <v>0.39973999999999998</v>
      </c>
      <c r="Q37" s="2">
        <f>0.029*Indexgy!Q37</f>
        <v>0.53853000000000006</v>
      </c>
      <c r="R37" s="2">
        <f>0.028*Indexgy!R37</f>
        <v>0.66164000000000001</v>
      </c>
      <c r="S37" s="2">
        <f>0.12*Indexgy!S37</f>
        <v>0.79079999999999995</v>
      </c>
      <c r="T37" s="2">
        <f>0.059*Indexgy!T37</f>
        <v>0.68481299999999989</v>
      </c>
      <c r="U37" s="2">
        <f>0.051*Indexgy!U37</f>
        <v>1.9148459999999998</v>
      </c>
      <c r="V37" s="2">
        <f>0.022*Indexgy!V37</f>
        <v>0.17734639999999999</v>
      </c>
      <c r="W37" s="2">
        <f>0.017*Indexgy!W37</f>
        <v>0.15524910000000003</v>
      </c>
      <c r="X37" s="2">
        <f>0.013*Indexgy!X37</f>
        <v>0.13533000000000001</v>
      </c>
      <c r="Y37" s="2">
        <f>0.016*Indexgy!Y37</f>
        <v>0.20247999999999999</v>
      </c>
      <c r="Z37" s="12">
        <f>Indexgy!Z37</f>
        <v>16.478999999999999</v>
      </c>
      <c r="AA37">
        <f t="shared" si="4"/>
        <v>17.3075975</v>
      </c>
      <c r="AB37" s="2">
        <v>17.294</v>
      </c>
      <c r="AC37" s="2">
        <f t="shared" si="1"/>
        <v>17.294</v>
      </c>
      <c r="AD37">
        <f t="shared" si="2"/>
        <v>1.0494568845196919</v>
      </c>
      <c r="AE37">
        <f t="shared" si="3"/>
        <v>4.6534429634977368</v>
      </c>
    </row>
    <row r="38" spans="1:31" x14ac:dyDescent="0.2">
      <c r="A38" s="1">
        <v>1936</v>
      </c>
      <c r="B38" s="2">
        <f>0.103*Indexgy!B38</f>
        <v>0.54160489999999994</v>
      </c>
      <c r="C38" s="2">
        <f>0.027*Indexgy!C38</f>
        <v>9.8269200000000001E-2</v>
      </c>
      <c r="D38" s="2">
        <f>0.016*Indexgy!D38</f>
        <v>0.32947199999999999</v>
      </c>
      <c r="E38" s="2">
        <f>0.03*Indexgy!E38</f>
        <v>0.61214999999999997</v>
      </c>
      <c r="F38" s="2">
        <f>0.081*Indexgy!F38</f>
        <v>2.155491</v>
      </c>
      <c r="G38" s="2">
        <f>0.068*Indexgy!G38</f>
        <v>2.4141360000000005</v>
      </c>
      <c r="H38" s="2">
        <f>0.073*Indexgy!H38</f>
        <v>1.4810970000000001</v>
      </c>
      <c r="I38" s="2">
        <f>0.051*Indexgy!I38</f>
        <v>0.22949999999999998</v>
      </c>
      <c r="J38" s="2">
        <f>0.009*Indexgy!J38</f>
        <v>0.11843999999999999</v>
      </c>
      <c r="K38" s="2">
        <f>0.009*Indexgy!K38</f>
        <v>0.24680699999999997</v>
      </c>
      <c r="L38" s="2">
        <f>0.083*Indexgy!L38</f>
        <v>1.8816100000000002</v>
      </c>
      <c r="M38" s="2">
        <f>0.043*Indexgy!M38</f>
        <v>0.98641999999999996</v>
      </c>
      <c r="N38" s="2">
        <f>0.002*Indexgy!N38</f>
        <v>3.492E-2</v>
      </c>
      <c r="O38" s="2">
        <f>0.027*Indexgy!O38</f>
        <v>1.2603599999999999</v>
      </c>
      <c r="P38" s="2">
        <f>0.023*Indexgy!P38</f>
        <v>0.45816000000000001</v>
      </c>
      <c r="Q38" s="2">
        <f>0.029*Indexgy!Q38</f>
        <v>0.51533000000000007</v>
      </c>
      <c r="R38" s="2">
        <f>0.028*Indexgy!R38</f>
        <v>0.88340000000000007</v>
      </c>
      <c r="S38" s="2">
        <f>0.12*Indexgy!S38</f>
        <v>0.86280000000000001</v>
      </c>
      <c r="T38" s="2">
        <f>0.059*Indexgy!T38</f>
        <v>0.74971299999999996</v>
      </c>
      <c r="U38" s="2">
        <f>0.051*Indexgy!U38</f>
        <v>1.9148459999999998</v>
      </c>
      <c r="V38" s="2">
        <f>0.022*Indexgy!V38</f>
        <v>0.16334779999999999</v>
      </c>
      <c r="W38" s="2">
        <f>0.017*Indexgy!W38</f>
        <v>0.10891730000000001</v>
      </c>
      <c r="X38" s="2">
        <f>0.013*Indexgy!X38</f>
        <v>0.157001</v>
      </c>
      <c r="Y38" s="2">
        <f>0.016*Indexgy!Y38</f>
        <v>0.22912000000000002</v>
      </c>
      <c r="Z38" s="12">
        <f>Indexgy!Z38</f>
        <v>16.478999999999999</v>
      </c>
      <c r="AA38">
        <f t="shared" si="4"/>
        <v>18.432912200000004</v>
      </c>
      <c r="AB38" s="2">
        <v>18.417999999999999</v>
      </c>
      <c r="AC38" s="2">
        <f t="shared" si="1"/>
        <v>18.417999999999999</v>
      </c>
      <c r="AD38">
        <f t="shared" si="2"/>
        <v>1.1176649068511439</v>
      </c>
      <c r="AE38">
        <f t="shared" si="3"/>
        <v>4.7164117902586735</v>
      </c>
    </row>
    <row r="39" spans="1:31" x14ac:dyDescent="0.2">
      <c r="A39" s="1">
        <v>1937</v>
      </c>
      <c r="B39" s="2">
        <f>0.103*Indexgy!B39</f>
        <v>0.62712579999999996</v>
      </c>
      <c r="C39" s="2">
        <f>0.027*Indexgy!C39</f>
        <v>0.12139200000000001</v>
      </c>
      <c r="D39" s="2">
        <f>0.016*Indexgy!D39</f>
        <v>0.38022400000000001</v>
      </c>
      <c r="E39" s="2">
        <f>0.03*Indexgy!E39</f>
        <v>0.64898999999999996</v>
      </c>
      <c r="F39" s="2">
        <f>0.081*Indexgy!F39</f>
        <v>3.072654</v>
      </c>
      <c r="G39" s="2">
        <f>0.068*Indexgy!G39</f>
        <v>2.9743880000000003</v>
      </c>
      <c r="H39" s="2">
        <f>0.073*Indexgy!H39</f>
        <v>1.5067929999999998</v>
      </c>
      <c r="I39" s="2">
        <f>0.051*Indexgy!I39</f>
        <v>0.32741999999999999</v>
      </c>
      <c r="J39" s="2">
        <f>0.009*Indexgy!J39</f>
        <v>0.13058999999999998</v>
      </c>
      <c r="K39" s="2">
        <f>0.009*Indexgy!K39</f>
        <v>0.23694299999999999</v>
      </c>
      <c r="L39" s="2">
        <f>0.083*Indexgy!L39</f>
        <v>2.0750000000000002</v>
      </c>
      <c r="M39" s="2">
        <f>0.043*Indexgy!M39</f>
        <v>0.86859999999999993</v>
      </c>
      <c r="N39" s="2">
        <f>0.002*Indexgy!N39</f>
        <v>3.8859999999999999E-2</v>
      </c>
      <c r="O39" s="2">
        <f>0.027*Indexgy!O39</f>
        <v>1.3972499999999999</v>
      </c>
      <c r="P39" s="2">
        <f>0.023*Indexgy!P39</f>
        <v>0.59570000000000001</v>
      </c>
      <c r="Q39" s="2">
        <f>0.029*Indexgy!Q39</f>
        <v>0.49068000000000006</v>
      </c>
      <c r="R39" s="2">
        <f>0.028*Indexgy!R39</f>
        <v>1.03488</v>
      </c>
      <c r="S39" s="2">
        <f>0.12*Indexgy!S39</f>
        <v>1.1232</v>
      </c>
      <c r="T39" s="2">
        <f>0.059*Indexgy!T39</f>
        <v>1.042648</v>
      </c>
      <c r="U39" s="2">
        <f>0.051*Indexgy!U39</f>
        <v>1.8774630000000001</v>
      </c>
      <c r="V39" s="2">
        <f>0.022*Indexgy!V39</f>
        <v>0.19113380000000002</v>
      </c>
      <c r="W39" s="2">
        <f>0.017*Indexgy!W39</f>
        <v>0.10841070000000001</v>
      </c>
      <c r="X39" s="2">
        <f>0.013*Indexgy!X39</f>
        <v>0.20032999999999998</v>
      </c>
      <c r="Y39" s="2">
        <f>0.016*Indexgy!Y39</f>
        <v>0.30487999999999998</v>
      </c>
      <c r="Z39" s="12">
        <f>Indexgy!Z39</f>
        <v>16.853999999999999</v>
      </c>
      <c r="AA39">
        <f t="shared" si="4"/>
        <v>21.375555299999998</v>
      </c>
      <c r="AB39" s="2">
        <v>21.361000000000001</v>
      </c>
      <c r="AC39" s="2">
        <f t="shared" si="1"/>
        <v>21.361000000000001</v>
      </c>
      <c r="AD39">
        <f t="shared" si="2"/>
        <v>1.2674142636762786</v>
      </c>
      <c r="AE39">
        <f t="shared" si="3"/>
        <v>4.8421489981134673</v>
      </c>
    </row>
    <row r="40" spans="1:31" x14ac:dyDescent="0.2">
      <c r="A40" s="1">
        <v>1938</v>
      </c>
      <c r="B40" s="2">
        <f>0.103*Indexgy!B40</f>
        <v>0.43898599999999993</v>
      </c>
      <c r="C40" s="2">
        <f>0.027*Indexgy!C40</f>
        <v>7.5146400000000002E-2</v>
      </c>
      <c r="D40" s="2">
        <f>0.016*Indexgy!D40</f>
        <v>0.35622399999999999</v>
      </c>
      <c r="E40" s="2">
        <f>0.03*Indexgy!E40</f>
        <v>0.59550000000000003</v>
      </c>
      <c r="F40" s="2">
        <f>0.081*Indexgy!F40</f>
        <v>2.2930290000000002</v>
      </c>
      <c r="G40" s="2">
        <f>0.068*Indexgy!G40</f>
        <v>1.5737920000000001</v>
      </c>
      <c r="H40" s="2">
        <f>0.073*Indexgy!H40</f>
        <v>1.2413649999999998</v>
      </c>
      <c r="I40" s="2">
        <f>0.051*Indexgy!I40</f>
        <v>0.28967999999999999</v>
      </c>
      <c r="J40" s="2">
        <f>0.009*Indexgy!J40</f>
        <v>0.11285999999999999</v>
      </c>
      <c r="K40" s="2">
        <f>0.009*Indexgy!K40</f>
        <v>0.243927</v>
      </c>
      <c r="L40" s="2">
        <f>0.083*Indexgy!L40</f>
        <v>1.6409100000000001</v>
      </c>
      <c r="M40" s="2">
        <f>0.043*Indexgy!M40</f>
        <v>0.70648999999999995</v>
      </c>
      <c r="N40" s="2">
        <f>0.002*Indexgy!N40</f>
        <v>3.4540000000000001E-2</v>
      </c>
      <c r="O40" s="2">
        <f>0.027*Indexgy!O40</f>
        <v>0.9587699999999999</v>
      </c>
      <c r="P40" s="2">
        <f>0.023*Indexgy!P40</f>
        <v>0.41583999999999993</v>
      </c>
      <c r="Q40" s="2">
        <f>0.029*Indexgy!Q40</f>
        <v>0.50170000000000003</v>
      </c>
      <c r="R40" s="2">
        <f>0.028*Indexgy!R40</f>
        <v>0.78203999999999996</v>
      </c>
      <c r="S40" s="2">
        <f>0.12*Indexgy!S40</f>
        <v>1.0152000000000001</v>
      </c>
      <c r="T40" s="2">
        <f>0.059*Indexgy!T40</f>
        <v>0.79166199999999987</v>
      </c>
      <c r="U40" s="2">
        <f>0.051*Indexgy!U40</f>
        <v>1.8681300000000001</v>
      </c>
      <c r="V40" s="2">
        <f>0.022*Indexgy!V40</f>
        <v>0.148786</v>
      </c>
      <c r="W40" s="2">
        <f>0.017*Indexgy!W40</f>
        <v>0.1044259</v>
      </c>
      <c r="X40" s="2">
        <f>0.013*Indexgy!X40</f>
        <v>0.158002</v>
      </c>
      <c r="Y40" s="2">
        <f>0.016*Indexgy!Y40</f>
        <v>0.21556800000000001</v>
      </c>
      <c r="Z40" s="12">
        <f>Indexgy!Z40</f>
        <v>17.603000000000002</v>
      </c>
      <c r="AA40">
        <f t="shared" si="4"/>
        <v>16.5625733</v>
      </c>
      <c r="AB40" s="2">
        <v>16.552</v>
      </c>
      <c r="AC40" s="2">
        <f t="shared" si="1"/>
        <v>16.552</v>
      </c>
      <c r="AD40">
        <f t="shared" si="2"/>
        <v>0.94029426802249605</v>
      </c>
      <c r="AE40">
        <f t="shared" si="3"/>
        <v>4.5436077843674978</v>
      </c>
    </row>
    <row r="41" spans="1:31" x14ac:dyDescent="0.2">
      <c r="A41" s="1">
        <v>1939</v>
      </c>
      <c r="B41" s="2">
        <f>0.103*Indexgy!B41</f>
        <v>0.42187770000000002</v>
      </c>
      <c r="C41" s="2">
        <f>0.027*Indexgy!C41</f>
        <v>6.9365700000000002E-2</v>
      </c>
      <c r="D41" s="2">
        <f>0.016*Indexgy!D41</f>
        <v>0.30968000000000001</v>
      </c>
      <c r="E41" s="2">
        <f>0.03*Indexgy!E41</f>
        <v>0.57623999999999997</v>
      </c>
      <c r="F41" s="2">
        <f>0.081*Indexgy!F41</f>
        <v>1.4217120000000001</v>
      </c>
      <c r="G41" s="2">
        <f>0.068*Indexgy!G41</f>
        <v>1.4438440000000001</v>
      </c>
      <c r="H41" s="2">
        <f>0.073*Indexgy!H41</f>
        <v>1.2927569999999999</v>
      </c>
      <c r="I41" s="2">
        <f>0.051*Indexgy!I41</f>
        <v>0.27692999999999995</v>
      </c>
      <c r="J41" s="2">
        <f>0.009*Indexgy!J41</f>
        <v>9.2519999999999991E-2</v>
      </c>
      <c r="K41" s="2">
        <f>0.009*Indexgy!K41</f>
        <v>0.255465</v>
      </c>
      <c r="L41" s="2">
        <f>0.083*Indexgy!L41</f>
        <v>1.6890500000000002</v>
      </c>
      <c r="M41" s="2">
        <f>0.043*Indexgy!M41</f>
        <v>0.75507999999999986</v>
      </c>
      <c r="N41" s="2">
        <f>0.002*Indexgy!N41</f>
        <v>4.7079999999999997E-2</v>
      </c>
      <c r="O41" s="2">
        <f>0.027*Indexgy!O41</f>
        <v>1.13697</v>
      </c>
      <c r="P41" s="2">
        <f>0.023*Indexgy!P41</f>
        <v>0.48369000000000001</v>
      </c>
      <c r="Q41" s="2">
        <f>0.029*Indexgy!Q41</f>
        <v>0.36047000000000001</v>
      </c>
      <c r="R41" s="2">
        <f>0.028*Indexgy!R41</f>
        <v>0.93800000000000006</v>
      </c>
      <c r="S41" s="2">
        <f>0.12*Indexgy!S41</f>
        <v>1.0476000000000001</v>
      </c>
      <c r="T41" s="2">
        <f>0.059*Indexgy!T41</f>
        <v>0.86765399999999993</v>
      </c>
      <c r="U41" s="2">
        <f>0.051*Indexgy!U41</f>
        <v>1.8681300000000001</v>
      </c>
      <c r="V41" s="2">
        <f>0.022*Indexgy!V41</f>
        <v>0.17699439999999997</v>
      </c>
      <c r="W41" s="2">
        <f>0.017*Indexgy!W41</f>
        <v>9.4400999999999999E-2</v>
      </c>
      <c r="X41" s="2">
        <f>0.013*Indexgy!X41</f>
        <v>0.16833699999999999</v>
      </c>
      <c r="Y41" s="2">
        <f>0.016*Indexgy!Y41</f>
        <v>0.23894399999999999</v>
      </c>
      <c r="Z41" s="12">
        <f>Indexgy!Z41</f>
        <v>16.105</v>
      </c>
      <c r="AA41">
        <f t="shared" si="4"/>
        <v>16.032791799999998</v>
      </c>
      <c r="AB41" s="2">
        <v>16.018999999999998</v>
      </c>
      <c r="AC41" s="2">
        <f t="shared" si="1"/>
        <v>16.018999999999998</v>
      </c>
      <c r="AD41">
        <f t="shared" si="2"/>
        <v>0.99466004346476233</v>
      </c>
      <c r="AE41">
        <f t="shared" si="3"/>
        <v>4.5998159209242759</v>
      </c>
    </row>
    <row r="42" spans="1:31" x14ac:dyDescent="0.2">
      <c r="A42" s="1">
        <v>1940</v>
      </c>
      <c r="B42" s="2">
        <f>0.103*Indexgy!B42</f>
        <v>0.40477969999999996</v>
      </c>
      <c r="C42" s="2">
        <f>0.027*Indexgy!C42</f>
        <v>7.3701899999999987E-2</v>
      </c>
      <c r="D42" s="2">
        <f>0.016*Indexgy!D42</f>
        <v>0.31631999999999999</v>
      </c>
      <c r="E42" s="2">
        <f>0.03*Indexgy!E42</f>
        <v>0.69264000000000003</v>
      </c>
      <c r="F42" s="2">
        <f>0.081*Indexgy!F42</f>
        <v>1.5134040000000002</v>
      </c>
      <c r="G42" s="2">
        <f>0.068*Indexgy!G42</f>
        <v>1.663348</v>
      </c>
      <c r="H42" s="2">
        <f>0.073*Indexgy!H42</f>
        <v>1.1643499999999998</v>
      </c>
      <c r="I42" s="2">
        <f>0.051*Indexgy!I42</f>
        <v>0.34934999999999994</v>
      </c>
      <c r="J42" s="2">
        <f>0.009*Indexgy!J42</f>
        <v>9.4499999999999987E-2</v>
      </c>
      <c r="K42" s="2">
        <f>0.009*Indexgy!K42</f>
        <v>0.27887400000000001</v>
      </c>
      <c r="L42" s="2">
        <f>0.083*Indexgy!L42</f>
        <v>1.73719</v>
      </c>
      <c r="M42" s="2">
        <f>0.043*Indexgy!M42</f>
        <v>0.84021999999999986</v>
      </c>
      <c r="N42" s="2">
        <f>0.002*Indexgy!N42</f>
        <v>4.4720000000000003E-2</v>
      </c>
      <c r="O42" s="2">
        <f>0.027*Indexgy!O42</f>
        <v>1.31517</v>
      </c>
      <c r="P42" s="2">
        <f>0.023*Indexgy!P42</f>
        <v>0.50761000000000001</v>
      </c>
      <c r="Q42" s="2">
        <f>0.029*Indexgy!Q42</f>
        <v>0.31059000000000003</v>
      </c>
      <c r="R42" s="2">
        <f>0.028*Indexgy!R42</f>
        <v>1.0687600000000002</v>
      </c>
      <c r="S42" s="2">
        <f>0.12*Indexgy!S42</f>
        <v>1.5084</v>
      </c>
      <c r="T42" s="2">
        <f>0.059*Indexgy!T42</f>
        <v>0.89455799999999996</v>
      </c>
      <c r="U42" s="2">
        <f>0.051*Indexgy!U42</f>
        <v>1.746699</v>
      </c>
      <c r="V42" s="2">
        <f>0.022*Indexgy!V42</f>
        <v>0.17527179999999998</v>
      </c>
      <c r="W42" s="2">
        <f>0.017*Indexgy!W42</f>
        <v>8.3990200000000001E-2</v>
      </c>
      <c r="X42" s="2">
        <f>0.013*Indexgy!X42</f>
        <v>0.17266599999999999</v>
      </c>
      <c r="Y42" s="2">
        <f>0.016*Indexgy!Y42</f>
        <v>0.29646400000000001</v>
      </c>
      <c r="Z42" s="12">
        <f>Indexgy!Z42</f>
        <v>17.603000000000002</v>
      </c>
      <c r="AA42">
        <f t="shared" si="4"/>
        <v>17.253576600000002</v>
      </c>
      <c r="AB42" s="2">
        <v>17.236999999999998</v>
      </c>
      <c r="AC42" s="2">
        <f t="shared" si="1"/>
        <v>17.236999999999998</v>
      </c>
      <c r="AD42">
        <f t="shared" si="2"/>
        <v>0.97920808953019356</v>
      </c>
      <c r="AE42">
        <f t="shared" si="3"/>
        <v>4.5841590800965104</v>
      </c>
    </row>
    <row r="43" spans="1:31" x14ac:dyDescent="0.2">
      <c r="A43" s="1">
        <v>1941</v>
      </c>
      <c r="B43" s="2">
        <f>0.103*Indexgy!B43</f>
        <v>0.64422380000000001</v>
      </c>
      <c r="C43" s="2">
        <f>0.027*Indexgy!C43</f>
        <v>0.1098306</v>
      </c>
      <c r="D43" s="2">
        <f>0.016*Indexgy!D43</f>
        <v>0.40479999999999999</v>
      </c>
      <c r="E43" s="2">
        <f>0.03*Indexgy!E43</f>
        <v>0.77442</v>
      </c>
      <c r="F43" s="2">
        <f>0.081*Indexgy!F43</f>
        <v>1.5134040000000002</v>
      </c>
      <c r="G43" s="2">
        <f>0.068*Indexgy!G43</f>
        <v>2.0358520000000002</v>
      </c>
      <c r="H43" s="2">
        <f>0.073*Indexgy!H43</f>
        <v>1.44686</v>
      </c>
      <c r="I43" s="2">
        <f>0.051*Indexgy!I43</f>
        <v>0.40748999999999996</v>
      </c>
      <c r="J43" s="2">
        <f>0.009*Indexgy!J43</f>
        <v>9.7469999999999987E-2</v>
      </c>
      <c r="K43" s="2">
        <f>0.009*Indexgy!K43</f>
        <v>0.28871999999999998</v>
      </c>
      <c r="L43" s="2">
        <f>0.083*Indexgy!L43</f>
        <v>2.3406000000000002</v>
      </c>
      <c r="M43" s="2">
        <f>0.043*Indexgy!M43</f>
        <v>1.1648699999999999</v>
      </c>
      <c r="N43" s="2">
        <f>0.002*Indexgy!N43</f>
        <v>4.2460000000000005E-2</v>
      </c>
      <c r="O43" s="2">
        <f>0.027*Indexgy!O43</f>
        <v>1.4930999999999999</v>
      </c>
      <c r="P43" s="2">
        <f>0.023*Indexgy!P43</f>
        <v>0.59155999999999997</v>
      </c>
      <c r="Q43" s="2">
        <f>0.029*Indexgy!Q43</f>
        <v>0.37845000000000006</v>
      </c>
      <c r="R43" s="2">
        <f>0.028*Indexgy!R43</f>
        <v>1.1872</v>
      </c>
      <c r="S43" s="2">
        <f>0.12*Indexgy!S43</f>
        <v>1.9031999999999998</v>
      </c>
      <c r="T43" s="2">
        <f>0.059*Indexgy!T43</f>
        <v>0.93414699999999995</v>
      </c>
      <c r="U43" s="2">
        <f>0.051*Indexgy!U43</f>
        <v>1.5412199999999998</v>
      </c>
      <c r="V43" s="2">
        <f>0.022*Indexgy!V43</f>
        <v>0.182974</v>
      </c>
      <c r="W43" s="2">
        <f>0.017*Indexgy!W43</f>
        <v>8.4014000000000005E-2</v>
      </c>
      <c r="X43" s="2">
        <f>0.013*Indexgy!X43</f>
        <v>0.192998</v>
      </c>
      <c r="Y43" s="2">
        <f>0.016*Indexgy!Y43</f>
        <v>0.349296</v>
      </c>
      <c r="Z43" s="12">
        <f>Indexgy!Z43</f>
        <v>18.727</v>
      </c>
      <c r="AA43">
        <f t="shared" si="4"/>
        <v>20.109159399999999</v>
      </c>
      <c r="AB43" s="2">
        <v>20.093</v>
      </c>
      <c r="AC43" s="2">
        <f t="shared" si="1"/>
        <v>20.093</v>
      </c>
      <c r="AD43">
        <f t="shared" si="2"/>
        <v>1.0729428098467453</v>
      </c>
      <c r="AE43">
        <f t="shared" si="3"/>
        <v>4.6755753489121359</v>
      </c>
    </row>
    <row r="44" spans="1:31" x14ac:dyDescent="0.2">
      <c r="A44" s="1">
        <v>1942</v>
      </c>
      <c r="B44" s="2">
        <f>0.103*Indexgy!B44</f>
        <v>0.76395099999999994</v>
      </c>
      <c r="C44" s="2">
        <f>0.027*Indexgy!C44</f>
        <v>0.12861720000000001</v>
      </c>
      <c r="D44" s="2">
        <f>0.016*Indexgy!D44</f>
        <v>0.52756800000000004</v>
      </c>
      <c r="E44" s="2">
        <f>0.03*Indexgy!E44</f>
        <v>0.85059000000000007</v>
      </c>
      <c r="F44" s="2">
        <f>0.081*Indexgy!F44</f>
        <v>1.6968690000000002</v>
      </c>
      <c r="G44" s="2">
        <f>0.068*Indexgy!G44</f>
        <v>2.4055</v>
      </c>
      <c r="H44" s="2">
        <f>0.073*Indexgy!H44</f>
        <v>2.1659829999999998</v>
      </c>
      <c r="I44" s="2">
        <f>0.051*Indexgy!I44</f>
        <v>0.52581</v>
      </c>
      <c r="J44" s="2">
        <f>0.009*Indexgy!J44</f>
        <v>0.10098</v>
      </c>
      <c r="K44" s="2">
        <f>0.009*Indexgy!K44</f>
        <v>0.29852099999999993</v>
      </c>
      <c r="L44" s="2">
        <f>0.083*Indexgy!L44</f>
        <v>2.8709700000000002</v>
      </c>
      <c r="M44" s="2">
        <f>0.043*Indexgy!M44</f>
        <v>1.50586</v>
      </c>
      <c r="N44" s="2">
        <f>0.002*Indexgy!N44</f>
        <v>3.9880000000000006E-2</v>
      </c>
      <c r="O44" s="2">
        <f>0.027*Indexgy!O44</f>
        <v>1.63026</v>
      </c>
      <c r="P44" s="2">
        <f>0.023*Indexgy!P44</f>
        <v>0.61962000000000006</v>
      </c>
      <c r="Q44" s="2">
        <f>0.029*Indexgy!Q44</f>
        <v>0.43935000000000002</v>
      </c>
      <c r="R44" s="2">
        <f>0.028*Indexgy!R44</f>
        <v>1.2081999999999999</v>
      </c>
      <c r="S44" s="2">
        <f>0.12*Indexgy!S44</f>
        <v>2.0975999999999999</v>
      </c>
      <c r="T44" s="2">
        <f>0.059*Indexgy!T44</f>
        <v>0.93255399999999988</v>
      </c>
      <c r="U44" s="2">
        <f>0.051*Indexgy!U44</f>
        <v>1.4011229999999999</v>
      </c>
      <c r="V44" s="2">
        <f>0.022*Indexgy!V44</f>
        <v>0.1829036</v>
      </c>
      <c r="W44" s="2">
        <f>0.017*Indexgy!W44</f>
        <v>9.2588799999999999E-2</v>
      </c>
      <c r="X44" s="2">
        <f>0.013*Indexgy!X44</f>
        <v>0.21599499999999996</v>
      </c>
      <c r="Y44" s="2">
        <f>0.016*Indexgy!Y44</f>
        <v>0.38577600000000001</v>
      </c>
      <c r="Z44" s="12">
        <f>Indexgy!Z44</f>
        <v>21.722999999999999</v>
      </c>
      <c r="AA44">
        <f t="shared" si="4"/>
        <v>23.0870696</v>
      </c>
      <c r="AB44" s="2">
        <v>23.073</v>
      </c>
      <c r="AC44" s="2">
        <f t="shared" si="1"/>
        <v>23.073</v>
      </c>
      <c r="AD44">
        <f t="shared" si="2"/>
        <v>1.0621461124154123</v>
      </c>
      <c r="AE44">
        <f t="shared" si="3"/>
        <v>4.6654616816563248</v>
      </c>
    </row>
    <row r="45" spans="1:31" x14ac:dyDescent="0.2">
      <c r="A45" s="1">
        <v>1943</v>
      </c>
      <c r="B45" s="2">
        <f>0.103*Indexgy!B45</f>
        <v>0.76395099999999994</v>
      </c>
      <c r="C45" s="2">
        <f>0.027*Indexgy!C45</f>
        <v>0.12861720000000001</v>
      </c>
      <c r="D45" s="2">
        <f>0.016*Indexgy!D45</f>
        <v>0.47448000000000001</v>
      </c>
      <c r="E45" s="2">
        <f>0.03*Indexgy!E45</f>
        <v>0.88883999999999996</v>
      </c>
      <c r="F45" s="2">
        <f>0.081*Indexgy!F45</f>
        <v>2.7745739999999999</v>
      </c>
      <c r="G45" s="2">
        <f>0.068*Indexgy!G45</f>
        <v>2.9830240000000003</v>
      </c>
      <c r="H45" s="2">
        <f>0.073*Indexgy!H45</f>
        <v>2.0889679999999999</v>
      </c>
      <c r="I45" s="2">
        <f>0.051*Indexgy!I45</f>
        <v>0.55742999999999998</v>
      </c>
      <c r="J45" s="2">
        <f>0.009*Indexgy!J45</f>
        <v>0.10817999999999998</v>
      </c>
      <c r="K45" s="2">
        <f>0.009*Indexgy!K45</f>
        <v>0.31208399999999997</v>
      </c>
      <c r="L45" s="2">
        <f>0.083*Indexgy!L45</f>
        <v>2.0750000000000002</v>
      </c>
      <c r="M45" s="2">
        <f>0.043*Indexgy!M45</f>
        <v>1.5750899999999999</v>
      </c>
      <c r="N45" s="2">
        <f>0.002*Indexgy!N45</f>
        <v>5.3240000000000003E-2</v>
      </c>
      <c r="O45" s="2">
        <f>0.027*Indexgy!O45</f>
        <v>1.61649</v>
      </c>
      <c r="P45" s="2">
        <f>0.023*Indexgy!P45</f>
        <v>0.61962000000000006</v>
      </c>
      <c r="Q45" s="2">
        <f>0.029*Indexgy!Q45</f>
        <v>0.66236000000000006</v>
      </c>
      <c r="R45" s="2">
        <f>0.028*Indexgy!R45</f>
        <v>1.2081999999999999</v>
      </c>
      <c r="S45" s="2">
        <f>0.12*Indexgy!S45</f>
        <v>2.1863999999999999</v>
      </c>
      <c r="T45" s="2">
        <f>0.059*Indexgy!T45</f>
        <v>0.93255399999999988</v>
      </c>
      <c r="U45" s="2">
        <f>0.051*Indexgy!U45</f>
        <v>1.4011229999999999</v>
      </c>
      <c r="V45" s="2">
        <f>0.022*Indexgy!V45</f>
        <v>0.1829036</v>
      </c>
      <c r="W45" s="2">
        <f>0.017*Indexgy!W45</f>
        <v>0.1080962</v>
      </c>
      <c r="X45" s="2">
        <f>0.013*Indexgy!X45</f>
        <v>0.216671</v>
      </c>
      <c r="Y45" s="2">
        <f>0.016*Indexgy!Y45</f>
        <v>0.38577600000000001</v>
      </c>
      <c r="Z45" s="12">
        <f>Indexgy!Z45</f>
        <v>24.344999999999999</v>
      </c>
      <c r="AA45">
        <f t="shared" si="4"/>
        <v>24.303671999999999</v>
      </c>
      <c r="AB45" s="2">
        <v>24.283000000000001</v>
      </c>
      <c r="AC45" s="2">
        <f t="shared" si="1"/>
        <v>24.283000000000001</v>
      </c>
      <c r="AD45">
        <f t="shared" si="2"/>
        <v>0.99745327582665855</v>
      </c>
      <c r="AE45">
        <f t="shared" si="3"/>
        <v>4.602620213396353</v>
      </c>
    </row>
    <row r="46" spans="1:31" x14ac:dyDescent="0.2">
      <c r="A46" s="1">
        <v>1944</v>
      </c>
      <c r="B46" s="2">
        <f>0.103*Indexgy!B46</f>
        <v>0.76395099999999994</v>
      </c>
      <c r="C46" s="2">
        <f>0.027*Indexgy!C46</f>
        <v>0.12861720000000001</v>
      </c>
      <c r="D46" s="2">
        <f>0.016*Indexgy!D46</f>
        <v>0.463424</v>
      </c>
      <c r="E46" s="2">
        <f>0.03*Indexgy!E46</f>
        <v>0.88883999999999996</v>
      </c>
      <c r="F46" s="2">
        <f>0.081*Indexgy!F46</f>
        <v>2.9580389999999999</v>
      </c>
      <c r="G46" s="2">
        <f>0.068*Indexgy!G46</f>
        <v>3.2718200000000004</v>
      </c>
      <c r="H46" s="2">
        <f>0.073*Indexgy!H46</f>
        <v>2.1146639999999999</v>
      </c>
      <c r="I46" s="2">
        <f>0.051*Indexgy!I46</f>
        <v>0.54774</v>
      </c>
      <c r="J46" s="2">
        <f>0.009*Indexgy!J46</f>
        <v>0.11051999999999998</v>
      </c>
      <c r="K46" s="2">
        <f>0.009*Indexgy!K46</f>
        <v>0.33345900000000001</v>
      </c>
      <c r="L46" s="2">
        <f>0.083*Indexgy!L46</f>
        <v>2.0750000000000002</v>
      </c>
      <c r="M46" s="2">
        <f>0.043*Indexgy!M46</f>
        <v>1.63185</v>
      </c>
      <c r="N46" s="2">
        <f>0.002*Indexgy!N46</f>
        <v>6.4819999999999989E-2</v>
      </c>
      <c r="O46" s="2">
        <f>0.027*Indexgy!O46</f>
        <v>1.63026</v>
      </c>
      <c r="P46" s="2">
        <f>0.023*Indexgy!P46</f>
        <v>0.61962000000000006</v>
      </c>
      <c r="Q46" s="2">
        <f>0.029*Indexgy!Q46</f>
        <v>0.79837000000000002</v>
      </c>
      <c r="R46" s="2">
        <f>0.028*Indexgy!R46</f>
        <v>1.2081999999999999</v>
      </c>
      <c r="S46" s="2">
        <f>0.12*Indexgy!S46</f>
        <v>2.4312</v>
      </c>
      <c r="T46" s="2">
        <f>0.059*Indexgy!T46</f>
        <v>0.93255399999999988</v>
      </c>
      <c r="U46" s="2">
        <f>0.051*Indexgy!U46</f>
        <v>1.4011229999999999</v>
      </c>
      <c r="V46" s="2">
        <f>0.022*Indexgy!V46</f>
        <v>0.1829036</v>
      </c>
      <c r="W46" s="2">
        <f>0.017*Indexgy!W46</f>
        <v>0.1080962</v>
      </c>
      <c r="X46" s="2">
        <f>0.013*Indexgy!X46</f>
        <v>0.216671</v>
      </c>
      <c r="Y46" s="2">
        <f>0.016*Indexgy!Y46</f>
        <v>0.38577600000000001</v>
      </c>
      <c r="Z46" s="12">
        <f>Indexgy!Z46</f>
        <v>27.715</v>
      </c>
      <c r="AA46">
        <f t="shared" si="4"/>
        <v>25.267517999999999</v>
      </c>
      <c r="AB46" s="2">
        <v>25.242999999999999</v>
      </c>
      <c r="AC46" s="2">
        <f t="shared" si="1"/>
        <v>25.242999999999999</v>
      </c>
      <c r="AD46">
        <f t="shared" si="2"/>
        <v>0.91080642251488364</v>
      </c>
      <c r="AE46">
        <f t="shared" si="3"/>
        <v>4.5117452926802111</v>
      </c>
    </row>
    <row r="47" spans="1:31" x14ac:dyDescent="0.2">
      <c r="A47" s="1">
        <v>1945</v>
      </c>
      <c r="B47" s="2">
        <f>0.103*Indexgy!B47</f>
        <v>0.77535310000000002</v>
      </c>
      <c r="C47" s="2">
        <f>0.027*Indexgy!C47</f>
        <v>0.12861720000000001</v>
      </c>
      <c r="D47" s="2">
        <f>0.016*Indexgy!D47</f>
        <v>0.463424</v>
      </c>
      <c r="E47" s="2">
        <f>0.03*Indexgy!E47</f>
        <v>0.88883999999999996</v>
      </c>
      <c r="F47" s="2">
        <f>0.081*Indexgy!F47</f>
        <v>3.1873500000000003</v>
      </c>
      <c r="G47" s="2">
        <f>0.068*Indexgy!G47</f>
        <v>3.370012</v>
      </c>
      <c r="H47" s="2">
        <f>0.073*Indexgy!H47</f>
        <v>2.5170399999999997</v>
      </c>
      <c r="I47" s="2">
        <f>0.051*Indexgy!I47</f>
        <v>0.54825000000000002</v>
      </c>
      <c r="J47" s="2">
        <f>0.009*Indexgy!J47</f>
        <v>0.10673999999999999</v>
      </c>
      <c r="K47" s="2">
        <f>0.009*Indexgy!K47</f>
        <v>0.34786800000000001</v>
      </c>
      <c r="L47" s="2">
        <f>0.083*Indexgy!L47</f>
        <v>2.0750000000000002</v>
      </c>
      <c r="M47" s="2">
        <f>0.043*Indexgy!M47</f>
        <v>1.8266399999999998</v>
      </c>
      <c r="N47" s="2">
        <f>0.002*Indexgy!N47</f>
        <v>6.3200000000000006E-2</v>
      </c>
      <c r="O47" s="2">
        <f>0.027*Indexgy!O47</f>
        <v>1.61649</v>
      </c>
      <c r="P47" s="2">
        <f>0.023*Indexgy!P47</f>
        <v>0.61962000000000006</v>
      </c>
      <c r="Q47" s="2">
        <f>0.029*Indexgy!Q47</f>
        <v>0.77865000000000006</v>
      </c>
      <c r="R47" s="2">
        <f>0.028*Indexgy!R47</f>
        <v>1.2081999999999999</v>
      </c>
      <c r="S47" s="2">
        <f>0.12*Indexgy!S47</f>
        <v>2.0879999999999996</v>
      </c>
      <c r="T47" s="2">
        <f>0.059*Indexgy!T47</f>
        <v>0.93255399999999988</v>
      </c>
      <c r="U47" s="2">
        <f>0.051*Indexgy!U47</f>
        <v>1.4011229999999999</v>
      </c>
      <c r="V47" s="2">
        <f>0.022*Indexgy!V47</f>
        <v>0.1829036</v>
      </c>
      <c r="W47" s="2">
        <f>0.017*Indexgy!W47</f>
        <v>0.12544130000000001</v>
      </c>
      <c r="X47" s="2">
        <f>0.013*Indexgy!X47</f>
        <v>0.216671</v>
      </c>
      <c r="Y47" s="2">
        <f>0.016*Indexgy!Y47</f>
        <v>0.38577600000000001</v>
      </c>
      <c r="Z47" s="12">
        <f>Indexgy!Z47</f>
        <v>28.463999999999999</v>
      </c>
      <c r="AA47">
        <f t="shared" si="4"/>
        <v>25.8537632</v>
      </c>
      <c r="AB47" s="2">
        <v>25.832000000000001</v>
      </c>
      <c r="AC47" s="2">
        <f t="shared" si="1"/>
        <v>25.832000000000001</v>
      </c>
      <c r="AD47">
        <f t="shared" si="2"/>
        <v>0.90753232152894892</v>
      </c>
      <c r="AE47">
        <f t="shared" si="3"/>
        <v>4.5081440885205861</v>
      </c>
    </row>
    <row r="48" spans="1:31" x14ac:dyDescent="0.2">
      <c r="A48" s="1">
        <v>1946</v>
      </c>
      <c r="B48" s="2">
        <f>0.103*Indexgy!B48</f>
        <v>1.0547199999999999</v>
      </c>
      <c r="C48" s="2">
        <f>0.027*Indexgy!C48</f>
        <v>0.16619039999999999</v>
      </c>
      <c r="D48" s="2">
        <f>0.016*Indexgy!D48</f>
        <v>0.43908800000000003</v>
      </c>
      <c r="E48" s="2">
        <f>0.03*Indexgy!E48</f>
        <v>1.0253099999999999</v>
      </c>
      <c r="F48" s="2">
        <f>0.081*Indexgy!F48</f>
        <v>5.2281450000000005</v>
      </c>
      <c r="G48" s="2">
        <f>0.068*Indexgy!G48</f>
        <v>4.7128079999999999</v>
      </c>
      <c r="H48" s="2">
        <f>0.073*Indexgy!H48</f>
        <v>3.039282</v>
      </c>
      <c r="I48" s="2">
        <f>0.051*Indexgy!I48</f>
        <v>0.63138000000000005</v>
      </c>
      <c r="J48" s="2">
        <f>0.009*Indexgy!J48</f>
        <v>0.11582999999999999</v>
      </c>
      <c r="K48" s="2">
        <f>0.009*Indexgy!K48</f>
        <v>0.39528899999999995</v>
      </c>
      <c r="L48" s="2">
        <f>0.083*Indexgy!L48</f>
        <v>2.0750000000000002</v>
      </c>
      <c r="M48" s="2">
        <f>0.043*Indexgy!M48</f>
        <v>2.3422099999999997</v>
      </c>
      <c r="N48" s="2">
        <f>0.002*Indexgy!N48</f>
        <v>7.912000000000001E-2</v>
      </c>
      <c r="O48" s="2">
        <f>0.027*Indexgy!O48</f>
        <v>1.4110199999999999</v>
      </c>
      <c r="P48" s="2">
        <f>0.023*Indexgy!P48</f>
        <v>0.73163</v>
      </c>
      <c r="Q48" s="2">
        <f>0.029*Indexgy!Q48</f>
        <v>0.83462000000000003</v>
      </c>
      <c r="R48" s="2">
        <f>0.028*Indexgy!R48</f>
        <v>1.2081999999999999</v>
      </c>
      <c r="S48" s="2">
        <f>0.12*Indexgy!S48</f>
        <v>2.2944</v>
      </c>
      <c r="T48" s="2">
        <f>0.059*Indexgy!T48</f>
        <v>1.094096</v>
      </c>
      <c r="U48" s="2">
        <f>0.051*Indexgy!U48</f>
        <v>1.3076909999999999</v>
      </c>
      <c r="V48" s="2">
        <f>0.022*Indexgy!V48</f>
        <v>0.1918378</v>
      </c>
      <c r="W48" s="2">
        <f>0.017*Indexgy!W48</f>
        <v>0.19361300000000001</v>
      </c>
      <c r="X48" s="2">
        <f>0.013*Indexgy!X48</f>
        <v>0.27033499999999999</v>
      </c>
      <c r="Y48" s="2">
        <f>0.016*Indexgy!Y48</f>
        <v>0.40822399999999998</v>
      </c>
      <c r="Z48" s="12">
        <f>Indexgy!Z48</f>
        <v>28.838999999999999</v>
      </c>
      <c r="AA48">
        <f t="shared" si="4"/>
        <v>31.250039199999993</v>
      </c>
      <c r="AB48" s="2">
        <v>31.231999999999999</v>
      </c>
      <c r="AC48" s="2">
        <f t="shared" si="1"/>
        <v>31.231999999999999</v>
      </c>
      <c r="AD48">
        <f t="shared" si="2"/>
        <v>1.0829779118554734</v>
      </c>
      <c r="AE48">
        <f t="shared" si="3"/>
        <v>4.6848847584669846</v>
      </c>
    </row>
    <row r="49" spans="1:31" x14ac:dyDescent="0.2">
      <c r="A49" s="1">
        <v>1947</v>
      </c>
      <c r="B49" s="2">
        <f>0.103*Indexgy!B49</f>
        <v>1.5222369999999998</v>
      </c>
      <c r="C49" s="2">
        <f>0.027*Indexgy!C49</f>
        <v>0.50436000000000003</v>
      </c>
      <c r="D49" s="2">
        <f>0.016*Indexgy!D49</f>
        <v>0.60832000000000008</v>
      </c>
      <c r="E49" s="2">
        <f>0.03*Indexgy!E49</f>
        <v>1.64157</v>
      </c>
      <c r="F49" s="2">
        <f>0.081*Indexgy!F49</f>
        <v>6.0765390000000004</v>
      </c>
      <c r="G49" s="2">
        <f>0.068*Indexgy!G49</f>
        <v>5.9516320000000009</v>
      </c>
      <c r="H49" s="2">
        <f>0.073*Indexgy!H49</f>
        <v>4.1093889999999993</v>
      </c>
      <c r="I49" s="2">
        <f>0.051*Indexgy!I49</f>
        <v>0.60996000000000006</v>
      </c>
      <c r="J49" s="2">
        <f>0.009*Indexgy!J49</f>
        <v>0.10989</v>
      </c>
      <c r="K49" s="2">
        <f>0.009*Indexgy!K49</f>
        <v>0.41398199999999996</v>
      </c>
      <c r="L49" s="2">
        <f>0.083*Indexgy!L49</f>
        <v>4.2944200000000006</v>
      </c>
      <c r="M49" s="2">
        <f>0.043*Indexgy!M49</f>
        <v>2.6668599999999998</v>
      </c>
      <c r="N49" s="2">
        <f>0.002*Indexgy!N49</f>
        <v>0.12866</v>
      </c>
      <c r="O49" s="2">
        <f>0.027*Indexgy!O49</f>
        <v>1.7012699999999998</v>
      </c>
      <c r="P49" s="2">
        <f>0.023*Indexgy!P49</f>
        <v>1.1513800000000001</v>
      </c>
      <c r="Q49" s="2">
        <f>0.029*Indexgy!Q49</f>
        <v>0.83839000000000008</v>
      </c>
      <c r="R49" s="2">
        <f>0.028*Indexgy!R49</f>
        <v>1.12616</v>
      </c>
      <c r="S49" s="2">
        <f>0.12*Indexgy!S49</f>
        <v>2.5668000000000002</v>
      </c>
      <c r="T49" s="2">
        <f>0.059*Indexgy!T49</f>
        <v>1.6593159999999998</v>
      </c>
      <c r="U49" s="2">
        <f>0.051*Indexgy!U49</f>
        <v>1.3076909999999999</v>
      </c>
      <c r="V49" s="2">
        <f>0.022*Indexgy!V49</f>
        <v>0.27418599999999999</v>
      </c>
      <c r="W49" s="2">
        <f>0.017*Indexgy!W49</f>
        <v>0.173485</v>
      </c>
      <c r="X49" s="2">
        <f>0.013*Indexgy!X49</f>
        <v>0.48899500000000001</v>
      </c>
      <c r="Y49" s="2">
        <f>0.016*Indexgy!Y49</f>
        <v>0.49099200000000004</v>
      </c>
      <c r="Z49" s="12">
        <f>Indexgy!Z49</f>
        <v>34.831000000000003</v>
      </c>
      <c r="AA49">
        <f t="shared" si="4"/>
        <v>40.416483999999997</v>
      </c>
      <c r="AB49" s="2">
        <v>40.389000000000003</v>
      </c>
      <c r="AC49" s="2">
        <f t="shared" si="1"/>
        <v>40.389000000000003</v>
      </c>
      <c r="AD49">
        <f t="shared" si="2"/>
        <v>1.1595704975452901</v>
      </c>
      <c r="AE49">
        <f t="shared" si="3"/>
        <v>4.7532198618061141</v>
      </c>
    </row>
    <row r="50" spans="1:31" x14ac:dyDescent="0.2">
      <c r="A50" s="1">
        <v>1948</v>
      </c>
      <c r="B50" s="2">
        <f>0.103*Indexgy!B50</f>
        <v>1.5449999999999999</v>
      </c>
      <c r="C50" s="2">
        <f>0.027*Indexgy!C50</f>
        <v>0.57372299999999998</v>
      </c>
      <c r="D50" s="2">
        <f>0.016*Indexgy!D50</f>
        <v>0.64702400000000004</v>
      </c>
      <c r="E50" s="2">
        <f>0.03*Indexgy!E50</f>
        <v>1.7397599999999998</v>
      </c>
      <c r="F50" s="2">
        <f>0.081*Indexgy!F50</f>
        <v>5.4574560000000005</v>
      </c>
      <c r="G50" s="2">
        <f>0.068*Indexgy!G50</f>
        <v>2.770184</v>
      </c>
      <c r="H50" s="2">
        <f>0.073*Indexgy!H50</f>
        <v>3.6213839999999995</v>
      </c>
      <c r="I50" s="2">
        <f>0.051*Indexgy!I50</f>
        <v>0.50439000000000001</v>
      </c>
      <c r="J50" s="2">
        <f>0.009*Indexgy!J50</f>
        <v>7.9739999999999991E-2</v>
      </c>
      <c r="K50" s="2">
        <f>0.009*Indexgy!K50</f>
        <v>0.42282900000000001</v>
      </c>
      <c r="L50" s="2">
        <f>0.083*Indexgy!L50</f>
        <v>5.2597100000000001</v>
      </c>
      <c r="M50" s="2">
        <f>0.043*Indexgy!M50</f>
        <v>2.5331299999999994</v>
      </c>
      <c r="N50" s="2">
        <f>0.002*Indexgy!N50</f>
        <v>0.15584000000000001</v>
      </c>
      <c r="O50" s="2">
        <f>0.027*Indexgy!O50</f>
        <v>2.2547700000000002</v>
      </c>
      <c r="P50" s="2">
        <f>0.023*Indexgy!P50</f>
        <v>1.11527</v>
      </c>
      <c r="Q50" s="2">
        <f>0.029*Indexgy!Q50</f>
        <v>0.78937999999999997</v>
      </c>
      <c r="R50" s="2">
        <f>0.028*Indexgy!R50</f>
        <v>1.18188</v>
      </c>
      <c r="S50" s="2">
        <f>0.12*Indexgy!S50</f>
        <v>3.1307999999999998</v>
      </c>
      <c r="T50" s="2">
        <f>0.059*Indexgy!T50</f>
        <v>1.744807</v>
      </c>
      <c r="U50" s="2">
        <f>0.051*Indexgy!U50</f>
        <v>1.4665049999999999</v>
      </c>
      <c r="V50" s="2">
        <f>0.022*Indexgy!V50</f>
        <v>0.34909599999999996</v>
      </c>
      <c r="W50" s="2">
        <f>0.017*Indexgy!W50</f>
        <v>0.17962200000000003</v>
      </c>
      <c r="X50" s="2">
        <f>0.013*Indexgy!X50</f>
        <v>0.60132799999999997</v>
      </c>
      <c r="Y50" s="2">
        <f>0.016*Indexgy!Y50</f>
        <v>0.63547200000000004</v>
      </c>
      <c r="Z50" s="12">
        <f>Indexgy!Z50</f>
        <v>35.581000000000003</v>
      </c>
      <c r="AA50">
        <f t="shared" si="4"/>
        <v>38.759100000000011</v>
      </c>
      <c r="AB50" s="2">
        <v>38.722000000000001</v>
      </c>
      <c r="AC50" s="2">
        <f t="shared" si="1"/>
        <v>38.722000000000001</v>
      </c>
      <c r="AD50">
        <f t="shared" si="2"/>
        <v>1.0882774514488069</v>
      </c>
      <c r="AE50">
        <f t="shared" si="3"/>
        <v>4.689766312434986</v>
      </c>
    </row>
    <row r="51" spans="1:31" x14ac:dyDescent="0.2">
      <c r="A51" s="1">
        <v>1949</v>
      </c>
      <c r="B51" s="2">
        <f>0.103*Indexgy!B51</f>
        <v>1.864609</v>
      </c>
      <c r="C51" s="2">
        <f>0.027*Indexgy!C51</f>
        <v>0.31214700000000001</v>
      </c>
      <c r="D51" s="2">
        <f>0.016*Indexgy!D51</f>
        <v>0.6891520000000001</v>
      </c>
      <c r="E51" s="2">
        <f>0.03*Indexgy!E51</f>
        <v>1.5024599999999999</v>
      </c>
      <c r="F51" s="2">
        <f>0.081*Indexgy!F51</f>
        <v>4.5382680000000004</v>
      </c>
      <c r="G51" s="2">
        <f>0.068*Indexgy!G51</f>
        <v>4.132428</v>
      </c>
      <c r="H51" s="2">
        <f>0.073*Indexgy!H51</f>
        <v>3.5615239999999995</v>
      </c>
      <c r="I51" s="2">
        <f>0.051*Indexgy!I51</f>
        <v>0.39983999999999997</v>
      </c>
      <c r="J51" s="2">
        <f>0.009*Indexgy!J51</f>
        <v>7.0199999999999999E-2</v>
      </c>
      <c r="K51" s="2">
        <f>0.009*Indexgy!K51</f>
        <v>0.46844999999999992</v>
      </c>
      <c r="L51" s="2">
        <f>0.083*Indexgy!L51</f>
        <v>3.8843999999999999</v>
      </c>
      <c r="M51" s="2">
        <f>0.043*Indexgy!M51</f>
        <v>2.4475599999999997</v>
      </c>
      <c r="N51" s="2">
        <f>0.002*Indexgy!N51</f>
        <v>0.11342000000000001</v>
      </c>
      <c r="O51" s="2">
        <f>0.027*Indexgy!O51</f>
        <v>2.2793399999999999</v>
      </c>
      <c r="P51" s="2">
        <f>0.023*Indexgy!P51</f>
        <v>0.99153000000000002</v>
      </c>
      <c r="Q51" s="2">
        <f>0.029*Indexgy!Q51</f>
        <v>0.78271000000000002</v>
      </c>
      <c r="R51" s="2">
        <f>0.028*Indexgy!R51</f>
        <v>0.94303999999999999</v>
      </c>
      <c r="S51" s="2">
        <f>0.12*Indexgy!S51</f>
        <v>2.1852</v>
      </c>
      <c r="T51" s="2">
        <f>0.059*Indexgy!T51</f>
        <v>1.520017</v>
      </c>
      <c r="U51" s="2">
        <f>0.051*Indexgy!U51</f>
        <v>1.5879359999999998</v>
      </c>
      <c r="V51" s="2">
        <f>0.022*Indexgy!V51</f>
        <v>0.34942599999999996</v>
      </c>
      <c r="W51" s="2">
        <f>0.017*Indexgy!W51</f>
        <v>0.17375700000000002</v>
      </c>
      <c r="X51" s="2">
        <f>0.013*Indexgy!X51</f>
        <v>0.51200499999999993</v>
      </c>
      <c r="Y51" s="2">
        <f>0.016*Indexgy!Y51</f>
        <v>0.56767999999999996</v>
      </c>
      <c r="Z51" s="12">
        <f>Indexgy!Z51</f>
        <v>33.332999999999998</v>
      </c>
      <c r="AA51">
        <f t="shared" si="4"/>
        <v>35.877099000000015</v>
      </c>
      <c r="AB51" s="2">
        <v>35.844999999999999</v>
      </c>
      <c r="AC51" s="2">
        <f t="shared" si="1"/>
        <v>35.844999999999999</v>
      </c>
      <c r="AD51">
        <f t="shared" si="2"/>
        <v>1.075360753607536</v>
      </c>
      <c r="AE51">
        <f t="shared" si="3"/>
        <v>4.6778263760229457</v>
      </c>
    </row>
    <row r="52" spans="1:31" x14ac:dyDescent="0.2">
      <c r="A52" s="1">
        <v>1950</v>
      </c>
      <c r="B52" s="2">
        <f>0.103*Indexgy!B52</f>
        <v>2.6637859999999995</v>
      </c>
      <c r="C52" s="2">
        <f>0.027*Indexgy!C52</f>
        <v>0.46388699999999999</v>
      </c>
      <c r="D52" s="2">
        <f>0.016*Indexgy!D52</f>
        <v>0.61392000000000002</v>
      </c>
      <c r="E52" s="2">
        <f>0.03*Indexgy!E52</f>
        <v>1.26705</v>
      </c>
      <c r="F52" s="2">
        <f>0.081*Indexgy!F52</f>
        <v>4.0212450000000004</v>
      </c>
      <c r="G52" s="2">
        <f>0.068*Indexgy!G52</f>
        <v>4.459848</v>
      </c>
      <c r="H52" s="2">
        <f>0.073*Indexgy!H52</f>
        <v>4.2634920000000003</v>
      </c>
      <c r="I52" s="2">
        <f>0.051*Indexgy!I52</f>
        <v>0.27590999999999999</v>
      </c>
      <c r="J52" s="2">
        <f>0.009*Indexgy!J52</f>
        <v>3.6809999999999996E-2</v>
      </c>
      <c r="K52" s="2">
        <f>0.009*Indexgy!K52</f>
        <v>0.48944699999999997</v>
      </c>
      <c r="L52" s="2">
        <f>0.083*Indexgy!L52</f>
        <v>3.5225200000000001</v>
      </c>
      <c r="M52" s="2">
        <f>0.043*Indexgy!M52</f>
        <v>2.9102399999999999</v>
      </c>
      <c r="N52" s="2">
        <f>0.002*Indexgy!N52</f>
        <v>0.12559999999999999</v>
      </c>
      <c r="O52" s="2">
        <f>0.027*Indexgy!O52</f>
        <v>2.7288899999999998</v>
      </c>
      <c r="P52" s="2">
        <f>0.023*Indexgy!P52</f>
        <v>1.14724</v>
      </c>
      <c r="Q52" s="2">
        <f>0.029*Indexgy!Q52</f>
        <v>0.81258000000000008</v>
      </c>
      <c r="R52" s="2">
        <f>0.028*Indexgy!R52</f>
        <v>2.2072400000000001</v>
      </c>
      <c r="S52" s="2">
        <f>0.12*Indexgy!S52</f>
        <v>2.3460000000000001</v>
      </c>
      <c r="T52" s="2">
        <f>0.059*Indexgy!T52</f>
        <v>1.6815</v>
      </c>
      <c r="U52" s="2">
        <f>0.051*Indexgy!U52</f>
        <v>1.6533179999999998</v>
      </c>
      <c r="V52" s="2">
        <f>0.022*Indexgy!V52</f>
        <v>0.33605000000000002</v>
      </c>
      <c r="W52" s="2">
        <f>0.017*Indexgy!W52</f>
        <v>0.17916300000000002</v>
      </c>
      <c r="X52" s="2">
        <f>0.013*Indexgy!X52</f>
        <v>0.44332599999999994</v>
      </c>
      <c r="Y52" s="2">
        <f>0.016*Indexgy!Y52</f>
        <v>0.64857600000000004</v>
      </c>
      <c r="Z52" s="12">
        <f>Indexgy!Z52</f>
        <v>30.337</v>
      </c>
      <c r="AA52">
        <f t="shared" si="4"/>
        <v>39.297637999999999</v>
      </c>
      <c r="AB52" s="2">
        <v>39.262999999999998</v>
      </c>
      <c r="AC52" s="2">
        <f t="shared" si="1"/>
        <v>39.262999999999998</v>
      </c>
      <c r="AD52">
        <f t="shared" si="2"/>
        <v>1.294228170221182</v>
      </c>
      <c r="AE52">
        <f t="shared" si="3"/>
        <v>4.8630846959052771</v>
      </c>
    </row>
    <row r="53" spans="1:31" x14ac:dyDescent="0.2">
      <c r="A53" s="1">
        <v>1951</v>
      </c>
      <c r="B53" s="2">
        <f>0.103*Indexgy!B53</f>
        <v>3.1432509999999998</v>
      </c>
      <c r="C53" s="2">
        <f>0.027*Indexgy!C53</f>
        <v>0.51302700000000001</v>
      </c>
      <c r="D53" s="2">
        <f>0.016*Indexgy!D53</f>
        <v>0.7704160000000001</v>
      </c>
      <c r="E53" s="2">
        <f>0.03*Indexgy!E53</f>
        <v>1.3384199999999999</v>
      </c>
      <c r="F53" s="2">
        <f>0.081*Indexgy!F53</f>
        <v>4.6532070000000001</v>
      </c>
      <c r="G53" s="2">
        <f>0.068*Indexgy!G53</f>
        <v>4.7152560000000001</v>
      </c>
      <c r="H53" s="2">
        <f>0.073*Indexgy!H53</f>
        <v>4.854207999999999</v>
      </c>
      <c r="I53" s="2">
        <f>0.051*Indexgy!I53</f>
        <v>0.27488999999999997</v>
      </c>
      <c r="J53" s="2">
        <f>0.009*Indexgy!J53</f>
        <v>4.2929999999999996E-2</v>
      </c>
      <c r="K53" s="2">
        <f>0.009*Indexgy!K53</f>
        <v>0.48944699999999997</v>
      </c>
      <c r="L53" s="2">
        <f>0.083*Indexgy!L53</f>
        <v>5.5734500000000011</v>
      </c>
      <c r="M53" s="2">
        <f>0.043*Indexgy!M53</f>
        <v>3.2391899999999998</v>
      </c>
      <c r="N53" s="2">
        <f>0.002*Indexgy!N53</f>
        <v>0.187</v>
      </c>
      <c r="O53" s="2">
        <f>0.027*Indexgy!O53</f>
        <v>3.7054800000000001</v>
      </c>
      <c r="P53" s="2">
        <f>0.023*Indexgy!P53</f>
        <v>1.36321</v>
      </c>
      <c r="Q53" s="2">
        <f>0.029*Indexgy!Q53</f>
        <v>0.96048</v>
      </c>
      <c r="R53" s="2">
        <f>0.028*Indexgy!R53</f>
        <v>3.1724000000000001</v>
      </c>
      <c r="S53" s="2">
        <f>0.12*Indexgy!S53</f>
        <v>3.3719999999999999</v>
      </c>
      <c r="T53" s="2">
        <f>0.059*Indexgy!T53</f>
        <v>1.915848</v>
      </c>
      <c r="U53" s="2">
        <f>0.051*Indexgy!U53</f>
        <v>1.7747489999999999</v>
      </c>
      <c r="V53" s="2">
        <f>0.022*Indexgy!V53</f>
        <v>0.446996</v>
      </c>
      <c r="W53" s="2">
        <f>0.017*Indexgy!W53</f>
        <v>0.21588300000000002</v>
      </c>
      <c r="X53" s="2">
        <f>0.013*Indexgy!X53</f>
        <v>0.58333599999999997</v>
      </c>
      <c r="Y53" s="2">
        <f>0.016*Indexgy!Y53</f>
        <v>0.841696</v>
      </c>
      <c r="Z53" s="12">
        <f>Indexgy!Z53</f>
        <v>35.954999999999998</v>
      </c>
      <c r="AA53">
        <f t="shared" si="4"/>
        <v>48.146769999999997</v>
      </c>
      <c r="AB53" s="2">
        <v>48.093000000000004</v>
      </c>
      <c r="AC53" s="2">
        <f t="shared" si="1"/>
        <v>48.093000000000004</v>
      </c>
      <c r="AD53">
        <f t="shared" si="2"/>
        <v>1.3375886524822698</v>
      </c>
      <c r="AE53">
        <f t="shared" si="3"/>
        <v>4.8960386658092805</v>
      </c>
    </row>
    <row r="54" spans="1:31" x14ac:dyDescent="0.2">
      <c r="A54" s="1">
        <v>1952</v>
      </c>
      <c r="B54" s="2">
        <f>0.103*Indexgy!B54</f>
        <v>3.0367489999999999</v>
      </c>
      <c r="C54" s="2">
        <f>0.027*Indexgy!C54</f>
        <v>0.51156899999999994</v>
      </c>
      <c r="D54" s="2">
        <f>0.016*Indexgy!D54</f>
        <v>0.64251199999999997</v>
      </c>
      <c r="E54" s="2">
        <f>0.03*Indexgy!E54</f>
        <v>1.4486999999999999</v>
      </c>
      <c r="F54" s="2">
        <f>0.081*Indexgy!F54</f>
        <v>4.8829229999999999</v>
      </c>
      <c r="G54" s="2">
        <f>0.068*Indexgy!G54</f>
        <v>4.0996520000000007</v>
      </c>
      <c r="H54" s="2">
        <f>0.073*Indexgy!H54</f>
        <v>3.570065</v>
      </c>
      <c r="I54" s="2">
        <f>0.051*Indexgy!I54</f>
        <v>0.29222999999999999</v>
      </c>
      <c r="J54" s="2">
        <f>0.009*Indexgy!J54</f>
        <v>4.1489999999999999E-2</v>
      </c>
      <c r="K54" s="2">
        <f>0.009*Indexgy!K54</f>
        <v>0.49613399999999996</v>
      </c>
      <c r="L54" s="2">
        <f>0.083*Indexgy!L54</f>
        <v>3.3299599999999998</v>
      </c>
      <c r="M54" s="2">
        <f>0.043*Indexgy!M54</f>
        <v>2.87799</v>
      </c>
      <c r="N54" s="2">
        <f>0.002*Indexgy!N54</f>
        <v>0.11204000000000001</v>
      </c>
      <c r="O54" s="2">
        <f>0.027*Indexgy!O54</f>
        <v>2.2644899999999999</v>
      </c>
      <c r="P54" s="2">
        <f>0.023*Indexgy!P54</f>
        <v>0.71162000000000003</v>
      </c>
      <c r="Q54" s="2">
        <f>0.029*Indexgy!Q54</f>
        <v>0.95931999999999995</v>
      </c>
      <c r="R54" s="2">
        <f>0.028*Indexgy!R54</f>
        <v>2.0714399999999999</v>
      </c>
      <c r="S54" s="2">
        <f>0.12*Indexgy!S54</f>
        <v>3.5231999999999997</v>
      </c>
      <c r="T54" s="2">
        <f>0.059*Indexgy!T54</f>
        <v>1.915848</v>
      </c>
      <c r="U54" s="2">
        <f>0.051*Indexgy!U54</f>
        <v>1.8120809999999998</v>
      </c>
      <c r="V54" s="2">
        <f>0.022*Indexgy!V54</f>
        <v>0.42374199999999995</v>
      </c>
      <c r="W54" s="2">
        <f>0.017*Indexgy!W54</f>
        <v>0.20517300000000002</v>
      </c>
      <c r="X54" s="2">
        <f>0.013*Indexgy!X54</f>
        <v>0.54900300000000002</v>
      </c>
      <c r="Y54" s="2">
        <f>0.016*Indexgy!Y54</f>
        <v>0.75846400000000003</v>
      </c>
      <c r="Z54" s="12">
        <f>Indexgy!Z54</f>
        <v>36.704000000000001</v>
      </c>
      <c r="AA54">
        <f t="shared" si="4"/>
        <v>40.536394999999999</v>
      </c>
      <c r="AB54" s="2">
        <v>40.508000000000003</v>
      </c>
      <c r="AC54" s="2">
        <f t="shared" si="1"/>
        <v>40.508000000000003</v>
      </c>
      <c r="AD54">
        <f t="shared" si="2"/>
        <v>1.1036399302528335</v>
      </c>
      <c r="AE54">
        <f t="shared" si="3"/>
        <v>4.7037839305111699</v>
      </c>
    </row>
    <row r="55" spans="1:31" x14ac:dyDescent="0.2">
      <c r="A55" s="1">
        <v>1953</v>
      </c>
      <c r="B55" s="2">
        <f>0.103*Indexgy!B55</f>
        <v>3.0367489999999999</v>
      </c>
      <c r="C55" s="2">
        <f>0.027*Indexgy!C55</f>
        <v>0.53613899999999992</v>
      </c>
      <c r="D55" s="2">
        <f>0.016*Indexgy!D55</f>
        <v>0.76891200000000004</v>
      </c>
      <c r="E55" s="2">
        <f>0.03*Indexgy!E55</f>
        <v>1.6192500000000001</v>
      </c>
      <c r="F55" s="2">
        <f>0.081*Indexgy!F55</f>
        <v>4.4234100000000005</v>
      </c>
      <c r="G55" s="2">
        <f>0.068*Indexgy!G55</f>
        <v>3.9425040000000005</v>
      </c>
      <c r="H55" s="2">
        <f>0.073*Indexgy!H55</f>
        <v>2.9194159999999996</v>
      </c>
      <c r="I55" s="2">
        <f>0.051*Indexgy!I55</f>
        <v>0.32844000000000001</v>
      </c>
      <c r="J55" s="2">
        <f>0.009*Indexgy!J55</f>
        <v>5.489999999999999E-2</v>
      </c>
      <c r="K55" s="2">
        <f>0.009*Indexgy!K55</f>
        <v>0.49613399999999996</v>
      </c>
      <c r="L55" s="2">
        <f>0.083*Indexgy!L55</f>
        <v>2.94401</v>
      </c>
      <c r="M55" s="2">
        <f>0.043*Indexgy!M55</f>
        <v>2.6182699999999999</v>
      </c>
      <c r="N55" s="2">
        <f>0.002*Indexgy!N55</f>
        <v>8.8959999999999997E-2</v>
      </c>
      <c r="O55" s="2">
        <f>0.027*Indexgy!O55</f>
        <v>2.3697900000000001</v>
      </c>
      <c r="P55" s="2">
        <f>0.023*Indexgy!P55</f>
        <v>0.70357000000000003</v>
      </c>
      <c r="Q55" s="2">
        <f>0.029*Indexgy!Q55</f>
        <v>1.0118100000000001</v>
      </c>
      <c r="R55" s="2">
        <f>0.028*Indexgy!R55</f>
        <v>1.3014399999999999</v>
      </c>
      <c r="S55" s="2">
        <f>0.12*Indexgy!S55</f>
        <v>3.0312000000000001</v>
      </c>
      <c r="T55" s="2">
        <f>0.059*Indexgy!T55</f>
        <v>2.2799959999999997</v>
      </c>
      <c r="U55" s="2">
        <f>0.051*Indexgy!U55</f>
        <v>1.9521779999999997</v>
      </c>
      <c r="V55" s="2">
        <f>0.022*Indexgy!V55</f>
        <v>0.33710600000000002</v>
      </c>
      <c r="W55" s="2">
        <f>0.017*Indexgy!W55</f>
        <v>0.20578500000000002</v>
      </c>
      <c r="X55" s="2">
        <f>0.013*Indexgy!X55</f>
        <v>0.44967000000000001</v>
      </c>
      <c r="Y55" s="2">
        <f>0.016*Indexgy!Y55</f>
        <v>0.50782400000000005</v>
      </c>
      <c r="Z55" s="12">
        <f>Indexgy!Z55</f>
        <v>35.206000000000003</v>
      </c>
      <c r="AA55">
        <f t="shared" si="4"/>
        <v>37.927462999999989</v>
      </c>
      <c r="AB55" s="2">
        <v>37.896999999999998</v>
      </c>
      <c r="AC55" s="2">
        <f t="shared" si="1"/>
        <v>37.896999999999998</v>
      </c>
      <c r="AD55">
        <f t="shared" si="2"/>
        <v>1.076435834800886</v>
      </c>
      <c r="AE55">
        <f t="shared" si="3"/>
        <v>4.6788256166468924</v>
      </c>
    </row>
    <row r="56" spans="1:31" x14ac:dyDescent="0.2">
      <c r="A56" s="1">
        <v>1954</v>
      </c>
      <c r="B56" s="2">
        <f>0.103*Indexgy!B56</f>
        <v>4.102284</v>
      </c>
      <c r="C56" s="2">
        <f>0.027*Indexgy!C56</f>
        <v>0.83529900000000001</v>
      </c>
      <c r="D56" s="2">
        <f>0.016*Indexgy!D56</f>
        <v>1.1104800000000001</v>
      </c>
      <c r="E56" s="2">
        <f>0.03*Indexgy!E56</f>
        <v>1.4635499999999999</v>
      </c>
      <c r="F56" s="2">
        <f>0.081*Indexgy!F56</f>
        <v>3.8489580000000001</v>
      </c>
      <c r="G56" s="2">
        <f>0.068*Indexgy!G56</f>
        <v>3.8180640000000006</v>
      </c>
      <c r="H56" s="2">
        <f>0.073*Indexgy!H56</f>
        <v>2.7910089999999994</v>
      </c>
      <c r="I56" s="2">
        <f>0.051*Indexgy!I56</f>
        <v>0.31670999999999999</v>
      </c>
      <c r="J56" s="2">
        <f>0.009*Indexgy!J56</f>
        <v>4.5449999999999997E-2</v>
      </c>
      <c r="K56" s="2">
        <f>0.009*Indexgy!K56</f>
        <v>0.50982299999999992</v>
      </c>
      <c r="L56" s="2">
        <f>0.083*Indexgy!L56</f>
        <v>3.0162200000000006</v>
      </c>
      <c r="M56" s="2">
        <f>0.043*Indexgy!M56</f>
        <v>2.5980599999999998</v>
      </c>
      <c r="N56" s="2">
        <f>0.002*Indexgy!N56</f>
        <v>0.10448</v>
      </c>
      <c r="O56" s="2">
        <f>0.027*Indexgy!O56</f>
        <v>2.3371200000000001</v>
      </c>
      <c r="P56" s="2">
        <f>0.023*Indexgy!P56</f>
        <v>0.56764000000000003</v>
      </c>
      <c r="Q56" s="2">
        <f>0.029*Indexgy!Q56</f>
        <v>1.03095</v>
      </c>
      <c r="R56" s="2">
        <f>0.028*Indexgy!R56</f>
        <v>1.2695200000000002</v>
      </c>
      <c r="S56" s="2">
        <f>0.12*Indexgy!S56</f>
        <v>2.9375999999999998</v>
      </c>
      <c r="T56" s="2">
        <f>0.059*Indexgy!T56</f>
        <v>2.3504420000000001</v>
      </c>
      <c r="U56" s="2">
        <f>0.051*Indexgy!U56</f>
        <v>2.0362769999999997</v>
      </c>
      <c r="V56" s="2">
        <f>0.022*Indexgy!V56</f>
        <v>0.32302599999999998</v>
      </c>
      <c r="W56" s="2">
        <f>0.017*Indexgy!W56</f>
        <v>0.20592100000000002</v>
      </c>
      <c r="X56" s="2">
        <f>0.013*Indexgy!X56</f>
        <v>0.46833800000000003</v>
      </c>
      <c r="Y56" s="2">
        <f>0.016*Indexgy!Y56</f>
        <v>0.49940800000000002</v>
      </c>
      <c r="Z56" s="12">
        <f>Indexgy!Z56</f>
        <v>34.457000000000001</v>
      </c>
      <c r="AA56">
        <f t="shared" si="4"/>
        <v>38.586629000000002</v>
      </c>
      <c r="AB56" s="2">
        <v>38.564999999999998</v>
      </c>
      <c r="AC56" s="2">
        <f t="shared" si="1"/>
        <v>38.564999999999998</v>
      </c>
      <c r="AD56">
        <f t="shared" si="2"/>
        <v>1.1192210581304234</v>
      </c>
      <c r="AE56">
        <f t="shared" si="3"/>
        <v>4.7178031455219127</v>
      </c>
    </row>
    <row r="57" spans="1:31" x14ac:dyDescent="0.2">
      <c r="A57" s="1">
        <v>1955</v>
      </c>
      <c r="B57" s="2">
        <f>0.103*Indexgy!B57</f>
        <v>3.1965019999999997</v>
      </c>
      <c r="C57" s="2">
        <f>0.027*Indexgy!C57</f>
        <v>0.54191699999999998</v>
      </c>
      <c r="D57" s="2">
        <f>0.016*Indexgy!D57</f>
        <v>1.053296</v>
      </c>
      <c r="E57" s="2">
        <f>0.03*Indexgy!E57</f>
        <v>1.3115400000000002</v>
      </c>
      <c r="F57" s="2">
        <f>0.081*Indexgy!F57</f>
        <v>3.7167660000000002</v>
      </c>
      <c r="G57" s="2">
        <f>0.068*Indexgy!G57</f>
        <v>3.1958640000000003</v>
      </c>
      <c r="H57" s="2">
        <f>0.073*Indexgy!H57</f>
        <v>2.7738539999999996</v>
      </c>
      <c r="I57" s="2">
        <f>0.051*Indexgy!I57</f>
        <v>0.37383</v>
      </c>
      <c r="J57" s="2">
        <f>0.009*Indexgy!J57</f>
        <v>5.6249999999999994E-2</v>
      </c>
      <c r="K57" s="2">
        <f>0.009*Indexgy!K57</f>
        <v>0.50312699999999999</v>
      </c>
      <c r="L57" s="2">
        <f>0.083*Indexgy!L57</f>
        <v>3.1365700000000003</v>
      </c>
      <c r="M57" s="2">
        <f>0.043*Indexgy!M57</f>
        <v>2.6019299999999999</v>
      </c>
      <c r="N57" s="2">
        <f>0.002*Indexgy!N57</f>
        <v>9.4659999999999994E-2</v>
      </c>
      <c r="O57" s="2">
        <f>0.027*Indexgy!O57</f>
        <v>1.9466999999999999</v>
      </c>
      <c r="P57" s="2">
        <f>0.023*Indexgy!P57</f>
        <v>0.54371999999999998</v>
      </c>
      <c r="Q57" s="2">
        <f>0.029*Indexgy!Q57</f>
        <v>1.0158700000000001</v>
      </c>
      <c r="R57" s="2">
        <f>0.028*Indexgy!R57</f>
        <v>2.1019600000000001</v>
      </c>
      <c r="S57" s="2">
        <f>0.12*Indexgy!S57</f>
        <v>3.2736000000000001</v>
      </c>
      <c r="T57" s="2">
        <f>0.059*Indexgy!T57</f>
        <v>2.9679359999999999</v>
      </c>
      <c r="U57" s="2">
        <f>0.051*Indexgy!U57</f>
        <v>2.2137569999999998</v>
      </c>
      <c r="V57" s="2">
        <f>0.022*Indexgy!V57</f>
        <v>0.33323399999999997</v>
      </c>
      <c r="W57" s="2">
        <f>0.017*Indexgy!W57</f>
        <v>0.21522000000000002</v>
      </c>
      <c r="X57" s="2">
        <f>0.013*Indexgy!X57</f>
        <v>0.50466</v>
      </c>
      <c r="Y57" s="2">
        <f>0.016*Indexgy!Y57</f>
        <v>0.57515200000000011</v>
      </c>
      <c r="Z57" s="12">
        <f>Indexgy!Z57</f>
        <v>34.831000000000003</v>
      </c>
      <c r="AA57">
        <f t="shared" si="4"/>
        <v>38.247915000000006</v>
      </c>
      <c r="AB57" s="2">
        <v>38.232999999999997</v>
      </c>
      <c r="AC57" s="2">
        <f t="shared" si="1"/>
        <v>38.232999999999997</v>
      </c>
      <c r="AD57">
        <f t="shared" si="2"/>
        <v>1.0976716143665124</v>
      </c>
      <c r="AE57">
        <f t="shared" si="3"/>
        <v>4.6983614081743017</v>
      </c>
    </row>
    <row r="58" spans="1:31" x14ac:dyDescent="0.2">
      <c r="A58" s="1">
        <v>1956</v>
      </c>
      <c r="B58" s="2">
        <f>0.103*Indexgy!B58</f>
        <v>3.6760699999999997</v>
      </c>
      <c r="C58" s="2">
        <f>0.027*Indexgy!C58</f>
        <v>0.39452399999999999</v>
      </c>
      <c r="D58" s="2">
        <f>0.016*Indexgy!D58</f>
        <v>1.018688</v>
      </c>
      <c r="E58" s="2">
        <f>0.03*Indexgy!E58</f>
        <v>1.2689099999999998</v>
      </c>
      <c r="F58" s="2">
        <f>0.081*Indexgy!F58</f>
        <v>3.7167660000000002</v>
      </c>
      <c r="G58" s="2">
        <f>0.068*Indexgy!G58</f>
        <v>3.3792600000000004</v>
      </c>
      <c r="H58" s="2">
        <f>0.073*Indexgy!H58</f>
        <v>2.979349</v>
      </c>
      <c r="I58" s="2">
        <f>0.051*Indexgy!I58</f>
        <v>0.64566000000000001</v>
      </c>
      <c r="J58" s="2">
        <f>0.009*Indexgy!J58</f>
        <v>0.10539</v>
      </c>
      <c r="K58" s="2">
        <f>0.009*Indexgy!K58</f>
        <v>0.50982299999999992</v>
      </c>
      <c r="L58" s="2">
        <f>0.083*Indexgy!L58</f>
        <v>3.6188000000000002</v>
      </c>
      <c r="M58" s="2">
        <f>0.043*Indexgy!M58</f>
        <v>2.5206599999999999</v>
      </c>
      <c r="N58" s="2">
        <f>0.002*Indexgy!N58</f>
        <v>9.9500000000000005E-2</v>
      </c>
      <c r="O58" s="2">
        <f>0.027*Indexgy!O58</f>
        <v>1.87812</v>
      </c>
      <c r="P58" s="2">
        <f>0.023*Indexgy!P58</f>
        <v>0.63158000000000003</v>
      </c>
      <c r="Q58" s="2">
        <f>0.029*Indexgy!Q58</f>
        <v>1.00688</v>
      </c>
      <c r="R58" s="2">
        <f>0.028*Indexgy!R58</f>
        <v>1.8351200000000003</v>
      </c>
      <c r="S58" s="2">
        <f>0.12*Indexgy!S58</f>
        <v>3.3311999999999999</v>
      </c>
      <c r="T58" s="2">
        <f>0.059*Indexgy!T58</f>
        <v>3.3107259999999998</v>
      </c>
      <c r="U58" s="2">
        <f>0.051*Indexgy!U58</f>
        <v>2.2417560000000001</v>
      </c>
      <c r="V58" s="2">
        <f>0.022*Indexgy!V58</f>
        <v>0.35670799999999997</v>
      </c>
      <c r="W58" s="2">
        <f>0.017*Indexgy!W58</f>
        <v>0.21940200000000001</v>
      </c>
      <c r="X58" s="2">
        <f>0.013*Indexgy!X58</f>
        <v>0.533663</v>
      </c>
      <c r="Y58" s="2">
        <f>0.016*Indexgy!Y58</f>
        <v>0.63079999999999992</v>
      </c>
      <c r="Z58" s="12">
        <f>Indexgy!Z58</f>
        <v>36.33</v>
      </c>
      <c r="AA58">
        <f t="shared" si="4"/>
        <v>39.909354999999998</v>
      </c>
      <c r="AB58" s="2">
        <v>39.895000000000003</v>
      </c>
      <c r="AC58" s="2">
        <f t="shared" si="1"/>
        <v>39.895000000000003</v>
      </c>
      <c r="AD58">
        <f t="shared" si="2"/>
        <v>1.0981282686485001</v>
      </c>
      <c r="AE58">
        <f t="shared" si="3"/>
        <v>4.6987773425152248</v>
      </c>
    </row>
    <row r="59" spans="1:31" x14ac:dyDescent="0.2">
      <c r="A59" s="1">
        <v>1957</v>
      </c>
      <c r="B59" s="2">
        <f>0.103*Indexgy!B59</f>
        <v>3.6227159999999996</v>
      </c>
      <c r="C59" s="2">
        <f>0.027*Indexgy!C59</f>
        <v>0.44220599999999999</v>
      </c>
      <c r="D59" s="2">
        <f>0.016*Indexgy!D59</f>
        <v>0.93441600000000002</v>
      </c>
      <c r="E59" s="2">
        <f>0.03*Indexgy!E59</f>
        <v>1.2716700000000001</v>
      </c>
      <c r="F59" s="2">
        <f>0.081*Indexgy!F59</f>
        <v>3.6076590000000004</v>
      </c>
      <c r="G59" s="2">
        <f>0.068*Indexgy!G59</f>
        <v>3.1173240000000004</v>
      </c>
      <c r="H59" s="2">
        <f>0.073*Indexgy!H59</f>
        <v>4.4175949999999995</v>
      </c>
      <c r="I59" s="2">
        <f>0.051*Indexgy!I59</f>
        <v>0.56916</v>
      </c>
      <c r="J59" s="2">
        <f>0.009*Indexgy!J59</f>
        <v>0.10133999999999999</v>
      </c>
      <c r="K59" s="2">
        <f>0.009*Indexgy!K59</f>
        <v>0.53658899999999998</v>
      </c>
      <c r="L59" s="2">
        <f>0.083*Indexgy!L59</f>
        <v>3.66777</v>
      </c>
      <c r="M59" s="2">
        <f>0.043*Indexgy!M59</f>
        <v>2.45573</v>
      </c>
      <c r="N59" s="2">
        <f>0.002*Indexgy!N59</f>
        <v>0.11902</v>
      </c>
      <c r="O59" s="2">
        <f>0.027*Indexgy!O59</f>
        <v>2.2096800000000001</v>
      </c>
      <c r="P59" s="2">
        <f>0.023*Indexgy!P59</f>
        <v>0.61962000000000006</v>
      </c>
      <c r="Q59" s="2">
        <f>0.029*Indexgy!Q59</f>
        <v>1.1011299999999999</v>
      </c>
      <c r="R59" s="2">
        <f>0.028*Indexgy!R59</f>
        <v>1.67272</v>
      </c>
      <c r="S59" s="2">
        <f>0.12*Indexgy!S59</f>
        <v>3.3671999999999995</v>
      </c>
      <c r="T59" s="2">
        <f>0.059*Indexgy!T59</f>
        <v>2.34171</v>
      </c>
      <c r="U59" s="2">
        <f>0.051*Indexgy!U59</f>
        <v>2.3725200000000002</v>
      </c>
      <c r="V59" s="2">
        <f>0.022*Indexgy!V59</f>
        <v>0.33857999999999999</v>
      </c>
      <c r="W59" s="2">
        <f>0.017*Indexgy!W59</f>
        <v>0.219385</v>
      </c>
      <c r="X59" s="2">
        <f>0.013*Indexgy!X59</f>
        <v>0.48867000000000005</v>
      </c>
      <c r="Y59" s="2">
        <f>0.016*Indexgy!Y59</f>
        <v>0.53307199999999999</v>
      </c>
      <c r="Z59" s="12">
        <f>Indexgy!Z59</f>
        <v>36.704000000000001</v>
      </c>
      <c r="AA59">
        <f t="shared" si="4"/>
        <v>40.127481999999993</v>
      </c>
      <c r="AB59" s="2">
        <v>40.107999999999997</v>
      </c>
      <c r="AC59" s="2">
        <f t="shared" si="1"/>
        <v>40.107999999999997</v>
      </c>
      <c r="AD59">
        <f t="shared" si="2"/>
        <v>1.0927419354838708</v>
      </c>
      <c r="AE59">
        <f t="shared" si="3"/>
        <v>4.6938602607028095</v>
      </c>
    </row>
    <row r="60" spans="1:31" x14ac:dyDescent="0.2">
      <c r="A60" s="1">
        <v>1958</v>
      </c>
      <c r="B60" s="2">
        <f>0.103*Indexgy!B60</f>
        <v>2.6637859999999995</v>
      </c>
      <c r="C60" s="2">
        <f>0.027*Indexgy!C60</f>
        <v>0.64019699999999991</v>
      </c>
      <c r="D60" s="2">
        <f>0.016*Indexgy!D60</f>
        <v>0.96752000000000005</v>
      </c>
      <c r="E60" s="2">
        <f>0.03*Indexgy!E60</f>
        <v>1.3189500000000001</v>
      </c>
      <c r="F60" s="2">
        <f>0.081*Indexgy!F60</f>
        <v>3.5444789999999999</v>
      </c>
      <c r="G60" s="2">
        <f>0.068*Indexgy!G60</f>
        <v>3.1173240000000004</v>
      </c>
      <c r="H60" s="2">
        <f>0.073*Indexgy!H60</f>
        <v>2.9964309999999994</v>
      </c>
      <c r="I60" s="2">
        <f>0.051*Indexgy!I60</f>
        <v>0.60893999999999993</v>
      </c>
      <c r="J60" s="2">
        <f>0.009*Indexgy!J60</f>
        <v>0.10133999999999999</v>
      </c>
      <c r="K60" s="2">
        <f>0.009*Indexgy!K60</f>
        <v>0.49613399999999996</v>
      </c>
      <c r="L60" s="2">
        <f>0.083*Indexgy!L60</f>
        <v>3.47438</v>
      </c>
      <c r="M60" s="2">
        <f>0.043*Indexgy!M60</f>
        <v>2.4884099999999996</v>
      </c>
      <c r="N60" s="2">
        <f>0.002*Indexgy!N60</f>
        <v>0.10402</v>
      </c>
      <c r="O60" s="2">
        <f>0.027*Indexgy!O60</f>
        <v>1.62324</v>
      </c>
      <c r="P60" s="2">
        <f>0.023*Indexgy!P60</f>
        <v>0.63962999999999992</v>
      </c>
      <c r="Q60" s="2">
        <f>0.029*Indexgy!Q60</f>
        <v>1.11331</v>
      </c>
      <c r="R60" s="2">
        <f>0.028*Indexgy!R60</f>
        <v>1.5075200000000002</v>
      </c>
      <c r="S60" s="2">
        <f>0.12*Indexgy!S60</f>
        <v>3.0504000000000002</v>
      </c>
      <c r="T60" s="2">
        <f>0.059*Indexgy!T60</f>
        <v>2.0393349999999999</v>
      </c>
      <c r="U60" s="2">
        <f>0.051*Indexgy!U60</f>
        <v>2.3164709999999999</v>
      </c>
      <c r="V60" s="2">
        <f>0.022*Indexgy!V60</f>
        <v>0.33459799999999995</v>
      </c>
      <c r="W60" s="2">
        <f>0.017*Indexgy!W60</f>
        <v>0.215084</v>
      </c>
      <c r="X60" s="2">
        <f>0.013*Indexgy!X60</f>
        <v>0.40366299999999994</v>
      </c>
      <c r="Y60" s="2">
        <f>0.016*Indexgy!Y60</f>
        <v>0.48209600000000002</v>
      </c>
      <c r="Z60" s="12">
        <f>Indexgy!Z60</f>
        <v>36.33</v>
      </c>
      <c r="AA60">
        <f t="shared" si="4"/>
        <v>36.247257999999988</v>
      </c>
      <c r="AB60" s="2">
        <v>36.231000000000002</v>
      </c>
      <c r="AC60" s="2">
        <f t="shared" si="1"/>
        <v>36.231000000000002</v>
      </c>
      <c r="AD60">
        <f t="shared" si="2"/>
        <v>0.99727497935590426</v>
      </c>
      <c r="AE60">
        <f t="shared" si="3"/>
        <v>4.6024414457163285</v>
      </c>
    </row>
    <row r="61" spans="1:31" x14ac:dyDescent="0.2">
      <c r="A61" s="1">
        <v>1959</v>
      </c>
      <c r="B61" s="2">
        <f>0.103*Indexgy!B61</f>
        <v>2.2908230000000001</v>
      </c>
      <c r="C61" s="2">
        <f>0.027*Indexgy!C61</f>
        <v>0.52893000000000001</v>
      </c>
      <c r="D61" s="2">
        <f>0.016*Indexgy!D61</f>
        <v>0.96</v>
      </c>
      <c r="E61" s="2">
        <f>0.03*Indexgy!E61</f>
        <v>1.22532</v>
      </c>
      <c r="F61" s="2">
        <f>0.081*Indexgy!F61</f>
        <v>3.6708390000000004</v>
      </c>
      <c r="G61" s="2">
        <f>0.068*Indexgy!G61</f>
        <v>3.0190640000000006</v>
      </c>
      <c r="H61" s="2">
        <f>0.073*Indexgy!H61</f>
        <v>2.5426630000000001</v>
      </c>
      <c r="I61" s="2">
        <f>0.051*Indexgy!I61</f>
        <v>1.3907699999999998</v>
      </c>
      <c r="J61" s="2">
        <f>0.009*Indexgy!J61</f>
        <v>0.16559999999999997</v>
      </c>
      <c r="K61" s="2">
        <f>0.009*Indexgy!K61</f>
        <v>0.44259299999999996</v>
      </c>
      <c r="L61" s="2">
        <f>0.083*Indexgy!L61</f>
        <v>3.5225200000000001</v>
      </c>
      <c r="M61" s="2">
        <f>0.043*Indexgy!M61</f>
        <v>2.4110099999999997</v>
      </c>
      <c r="N61" s="2">
        <f>0.002*Indexgy!N61</f>
        <v>0.10258</v>
      </c>
      <c r="O61" s="2">
        <f>0.027*Indexgy!O61</f>
        <v>1.6656299999999999</v>
      </c>
      <c r="P61" s="2">
        <f>0.023*Indexgy!P61</f>
        <v>0.99153000000000002</v>
      </c>
      <c r="Q61" s="2">
        <f>0.029*Indexgy!Q61</f>
        <v>1.12259</v>
      </c>
      <c r="R61" s="2">
        <f>0.028*Indexgy!R61</f>
        <v>1.9627999999999999</v>
      </c>
      <c r="S61" s="2">
        <f>0.12*Indexgy!S61</f>
        <v>2.8187999999999995</v>
      </c>
      <c r="T61" s="2">
        <f>0.059*Indexgy!T61</f>
        <v>2.4683830000000002</v>
      </c>
      <c r="U61" s="2">
        <f>0.051*Indexgy!U61</f>
        <v>2.3071379999999997</v>
      </c>
      <c r="V61" s="2">
        <f>0.022*Indexgy!V61</f>
        <v>0.35895199999999994</v>
      </c>
      <c r="W61" s="2">
        <f>0.017*Indexgy!W61</f>
        <v>0.220303</v>
      </c>
      <c r="X61" s="2">
        <f>0.013*Indexgy!X61</f>
        <v>0.40700399999999998</v>
      </c>
      <c r="Y61" s="2">
        <f>0.016*Indexgy!Y61</f>
        <v>0.535408</v>
      </c>
      <c r="Z61" s="12">
        <f>Indexgy!Z61</f>
        <v>36.33</v>
      </c>
      <c r="AA61">
        <f t="shared" si="4"/>
        <v>37.131250000000009</v>
      </c>
      <c r="AB61" s="2">
        <v>37.113</v>
      </c>
      <c r="AC61" s="2">
        <f t="shared" si="1"/>
        <v>37.113</v>
      </c>
      <c r="AD61">
        <f t="shared" si="2"/>
        <v>1.021552436003303</v>
      </c>
      <c r="AE61">
        <f t="shared" si="3"/>
        <v>4.6264936523037852</v>
      </c>
    </row>
    <row r="62" spans="1:31" x14ac:dyDescent="0.2">
      <c r="A62" s="1">
        <v>1960</v>
      </c>
      <c r="B62" s="2">
        <f>0.103*Indexgy!B62</f>
        <v>2.1843209999999997</v>
      </c>
      <c r="C62" s="2">
        <f>0.027*Indexgy!C62</f>
        <v>0.41042699999999999</v>
      </c>
      <c r="D62" s="2">
        <f>0.016*Indexgy!D62</f>
        <v>0.97054399999999996</v>
      </c>
      <c r="E62" s="2">
        <f>0.03*Indexgy!E62</f>
        <v>1.15581</v>
      </c>
      <c r="F62" s="2">
        <f>0.081*Indexgy!F62</f>
        <v>3.6076590000000004</v>
      </c>
      <c r="G62" s="2">
        <f>0.068*Indexgy!G62</f>
        <v>2.8357360000000003</v>
      </c>
      <c r="H62" s="2">
        <f>0.073*Indexgy!H62</f>
        <v>2.6882250000000001</v>
      </c>
      <c r="I62" s="2">
        <f>0.051*Indexgy!I62</f>
        <v>1.47237</v>
      </c>
      <c r="J62" s="2">
        <f>0.009*Indexgy!J62</f>
        <v>0.23075999999999999</v>
      </c>
      <c r="K62" s="2">
        <f>0.009*Indexgy!K62</f>
        <v>0.43590599999999996</v>
      </c>
      <c r="L62" s="2">
        <f>0.083*Indexgy!L62</f>
        <v>3.4262400000000004</v>
      </c>
      <c r="M62" s="2">
        <f>0.043*Indexgy!M62</f>
        <v>2.3056599999999996</v>
      </c>
      <c r="N62" s="2">
        <f>0.002*Indexgy!N62</f>
        <v>0.14915999999999999</v>
      </c>
      <c r="O62" s="2">
        <f>0.027*Indexgy!O62</f>
        <v>1.5959699999999999</v>
      </c>
      <c r="P62" s="2">
        <f>0.023*Indexgy!P62</f>
        <v>0.74749999999999994</v>
      </c>
      <c r="Q62" s="2">
        <f>0.029*Indexgy!Q62</f>
        <v>1.1513000000000002</v>
      </c>
      <c r="R62" s="2">
        <f>0.028*Indexgy!R62</f>
        <v>2.0490400000000002</v>
      </c>
      <c r="S62" s="2">
        <f>0.12*Indexgy!S62</f>
        <v>3.3923999999999999</v>
      </c>
      <c r="T62" s="2">
        <f>0.059*Indexgy!T62</f>
        <v>2.5372949999999999</v>
      </c>
      <c r="U62" s="2">
        <f>0.051*Indexgy!U62</f>
        <v>2.428569</v>
      </c>
      <c r="V62" s="2">
        <f>0.022*Indexgy!V62</f>
        <v>0.356796</v>
      </c>
      <c r="W62" s="2">
        <f>0.017*Indexgy!W62</f>
        <v>0.22072800000000001</v>
      </c>
      <c r="X62" s="2">
        <f>0.013*Indexgy!X62</f>
        <v>0.39833299999999994</v>
      </c>
      <c r="Y62" s="2">
        <f>0.016*Indexgy!Y62</f>
        <v>0.60555199999999998</v>
      </c>
      <c r="Z62" s="12">
        <f>Indexgy!Z62</f>
        <v>37.079000000000001</v>
      </c>
      <c r="AA62">
        <f t="shared" si="4"/>
        <v>37.356301000000009</v>
      </c>
      <c r="AB62" s="2">
        <v>37.326999999999998</v>
      </c>
      <c r="AC62" s="2">
        <f t="shared" si="1"/>
        <v>37.326999999999998</v>
      </c>
      <c r="AD62">
        <f t="shared" si="2"/>
        <v>1.0066884220178538</v>
      </c>
      <c r="AE62">
        <f t="shared" si="3"/>
        <v>4.611836339749253</v>
      </c>
    </row>
    <row r="63" spans="1:31" x14ac:dyDescent="0.2">
      <c r="A63" s="1">
        <v>1961</v>
      </c>
      <c r="B63" s="2">
        <f>0.103*Indexgy!B63</f>
        <v>2.0244650000000002</v>
      </c>
      <c r="C63" s="2">
        <f>0.027*Indexgy!C63</f>
        <v>0.32659199999999999</v>
      </c>
      <c r="D63" s="2">
        <f>0.016*Indexgy!D63</f>
        <v>0.9284</v>
      </c>
      <c r="E63" s="2">
        <f>0.03*Indexgy!E63</f>
        <v>1.26519</v>
      </c>
      <c r="F63" s="2">
        <f>0.081*Indexgy!F63</f>
        <v>3.6535860000000002</v>
      </c>
      <c r="G63" s="2">
        <f>0.068*Indexgy!G63</f>
        <v>3.0060080000000005</v>
      </c>
      <c r="H63" s="2">
        <f>0.073*Indexgy!H63</f>
        <v>2.4913439999999998</v>
      </c>
      <c r="I63" s="2">
        <f>0.051*Indexgy!I63</f>
        <v>1.37853</v>
      </c>
      <c r="J63" s="2">
        <f>0.009*Indexgy!J63</f>
        <v>0.18872999999999998</v>
      </c>
      <c r="K63" s="2">
        <f>0.009*Indexgy!K63</f>
        <v>0.42252299999999998</v>
      </c>
      <c r="L63" s="2">
        <f>0.083*Indexgy!L63</f>
        <v>3.5225200000000001</v>
      </c>
      <c r="M63" s="2">
        <f>0.043*Indexgy!M63</f>
        <v>2.4191799999999999</v>
      </c>
      <c r="N63" s="2">
        <f>0.002*Indexgy!N63</f>
        <v>0.183</v>
      </c>
      <c r="O63" s="2">
        <f>0.027*Indexgy!O63</f>
        <v>1.6218900000000001</v>
      </c>
      <c r="P63" s="2">
        <f>0.023*Indexgy!P63</f>
        <v>0.78361000000000003</v>
      </c>
      <c r="Q63" s="2">
        <f>0.029*Indexgy!Q63</f>
        <v>1.17885</v>
      </c>
      <c r="R63" s="2">
        <f>0.028*Indexgy!R63</f>
        <v>1.5909600000000002</v>
      </c>
      <c r="S63" s="2">
        <f>0.12*Indexgy!S63</f>
        <v>3.2507999999999999</v>
      </c>
      <c r="T63" s="2">
        <f>0.059*Indexgy!T63</f>
        <v>2.3686729999999998</v>
      </c>
      <c r="U63" s="2">
        <f>0.051*Indexgy!U63</f>
        <v>2.381853</v>
      </c>
      <c r="V63" s="2">
        <f>0.022*Indexgy!V63</f>
        <v>0.39855199999999996</v>
      </c>
      <c r="W63" s="2">
        <f>0.017*Indexgy!W63</f>
        <v>0.22331200000000001</v>
      </c>
      <c r="X63" s="2">
        <f>0.013*Indexgy!X63</f>
        <v>0.36233599999999999</v>
      </c>
      <c r="Y63" s="2">
        <f>0.016*Indexgy!Y63</f>
        <v>0.53961599999999998</v>
      </c>
      <c r="Z63" s="12">
        <f>Indexgy!Z63</f>
        <v>37.453000000000003</v>
      </c>
      <c r="AA63">
        <f t="shared" si="4"/>
        <v>36.51052</v>
      </c>
      <c r="AB63" s="2">
        <v>36.466000000000001</v>
      </c>
      <c r="AC63" s="2">
        <f t="shared" si="1"/>
        <v>36.466000000000001</v>
      </c>
      <c r="AD63">
        <f t="shared" si="2"/>
        <v>0.97364697087015717</v>
      </c>
      <c r="AE63">
        <f t="shared" si="3"/>
        <v>4.5784636920411756</v>
      </c>
    </row>
    <row r="64" spans="1:31" x14ac:dyDescent="0.2">
      <c r="A64" s="1">
        <v>1962</v>
      </c>
      <c r="B64" s="2">
        <f>0.103*Indexgy!B64</f>
        <v>1.9179629999999999</v>
      </c>
      <c r="C64" s="2">
        <f>0.027*Indexgy!C64</f>
        <v>0.30348000000000003</v>
      </c>
      <c r="D64" s="2">
        <f>0.016*Indexgy!D64</f>
        <v>0.938944</v>
      </c>
      <c r="E64" s="2">
        <f>0.03*Indexgy!E64</f>
        <v>1.4162700000000001</v>
      </c>
      <c r="F64" s="2">
        <f>0.081*Indexgy!F64</f>
        <v>3.797199</v>
      </c>
      <c r="G64" s="2">
        <f>0.068*Indexgy!G64</f>
        <v>3.3662040000000002</v>
      </c>
      <c r="H64" s="2">
        <f>0.073*Indexgy!H64</f>
        <v>2.5512769999999998</v>
      </c>
      <c r="I64" s="2">
        <f>0.051*Indexgy!I64</f>
        <v>1.2392999999999998</v>
      </c>
      <c r="J64" s="2">
        <f>0.009*Indexgy!J64</f>
        <v>0.17909999999999998</v>
      </c>
      <c r="K64" s="2">
        <f>0.009*Indexgy!K64</f>
        <v>0.40244399999999997</v>
      </c>
      <c r="L64" s="2">
        <f>0.083*Indexgy!L64</f>
        <v>3.3540299999999998</v>
      </c>
      <c r="M64" s="2">
        <f>0.043*Indexgy!M64</f>
        <v>2.5451699999999997</v>
      </c>
      <c r="N64" s="2">
        <f>0.002*Indexgy!N64</f>
        <v>0.12414</v>
      </c>
      <c r="O64" s="2">
        <f>0.027*Indexgy!O64</f>
        <v>1.7082900000000001</v>
      </c>
      <c r="P64" s="2">
        <f>0.023*Indexgy!P64</f>
        <v>0.73553999999999997</v>
      </c>
      <c r="Q64" s="2">
        <f>0.029*Indexgy!Q64</f>
        <v>1.1832</v>
      </c>
      <c r="R64" s="2">
        <f>0.028*Indexgy!R64</f>
        <v>1.53356</v>
      </c>
      <c r="S64" s="2">
        <f>0.12*Indexgy!S64</f>
        <v>3.0420000000000003</v>
      </c>
      <c r="T64" s="2">
        <f>0.059*Indexgy!T64</f>
        <v>2.4224809999999999</v>
      </c>
      <c r="U64" s="2">
        <f>0.051*Indexgy!U64</f>
        <v>2.2324229999999998</v>
      </c>
      <c r="V64" s="2">
        <f>0.022*Indexgy!V64</f>
        <v>0.40325999999999995</v>
      </c>
      <c r="W64" s="2">
        <f>0.017*Indexgy!W64</f>
        <v>0.261851</v>
      </c>
      <c r="X64" s="2">
        <f>0.013*Indexgy!X64</f>
        <v>0.320996</v>
      </c>
      <c r="Y64" s="2">
        <f>0.016*Indexgy!Y64</f>
        <v>0.54336000000000007</v>
      </c>
      <c r="Z64" s="12">
        <f>Indexgy!Z64</f>
        <v>37.453000000000003</v>
      </c>
      <c r="AA64">
        <f t="shared" si="4"/>
        <v>36.522482000000004</v>
      </c>
      <c r="AB64" s="2">
        <v>36.485999999999997</v>
      </c>
      <c r="AC64" s="2">
        <f t="shared" si="1"/>
        <v>36.485999999999997</v>
      </c>
      <c r="AD64">
        <f t="shared" si="2"/>
        <v>0.97418097348676991</v>
      </c>
      <c r="AE64">
        <f t="shared" si="3"/>
        <v>4.5790119977901904</v>
      </c>
    </row>
    <row r="65" spans="1:31" x14ac:dyDescent="0.2">
      <c r="A65" s="1">
        <v>1963</v>
      </c>
      <c r="B65" s="2">
        <f>0.103*Indexgy!B65</f>
        <v>1.864609</v>
      </c>
      <c r="C65" s="2">
        <f>0.027*Indexgy!C65</f>
        <v>0.36560700000000002</v>
      </c>
      <c r="D65" s="2">
        <f>0.016*Indexgy!D65</f>
        <v>0.89078400000000002</v>
      </c>
      <c r="E65" s="2">
        <f>0.03*Indexgy!E65</f>
        <v>1.32822</v>
      </c>
      <c r="F65" s="2">
        <f>0.081*Indexgy!F65</f>
        <v>3.8432070000000005</v>
      </c>
      <c r="G65" s="2">
        <f>0.068*Indexgy!G65</f>
        <v>3.5823080000000003</v>
      </c>
      <c r="H65" s="2">
        <f>0.073*Indexgy!H65</f>
        <v>7.2770780000000004</v>
      </c>
      <c r="I65" s="2">
        <f>0.051*Indexgy!I65</f>
        <v>1.3387499999999999</v>
      </c>
      <c r="J65" s="2">
        <f>0.009*Indexgy!J65</f>
        <v>0.21725999999999998</v>
      </c>
      <c r="K65" s="2">
        <f>0.009*Indexgy!K65</f>
        <v>0.50982299999999992</v>
      </c>
      <c r="L65" s="2">
        <f>0.083*Indexgy!L65</f>
        <v>3.3781000000000003</v>
      </c>
      <c r="M65" s="2">
        <f>0.043*Indexgy!M65</f>
        <v>2.5249599999999996</v>
      </c>
      <c r="N65" s="2">
        <f>0.002*Indexgy!N65</f>
        <v>0.1221</v>
      </c>
      <c r="O65" s="2">
        <f>0.027*Indexgy!O65</f>
        <v>1.81656</v>
      </c>
      <c r="P65" s="2">
        <f>0.023*Indexgy!P65</f>
        <v>0.50369999999999993</v>
      </c>
      <c r="Q65" s="2">
        <f>0.029*Indexgy!Q65</f>
        <v>1.1742100000000002</v>
      </c>
      <c r="R65" s="2">
        <f>0.028*Indexgy!R65</f>
        <v>1.41008</v>
      </c>
      <c r="S65" s="2">
        <f>0.12*Indexgy!S65</f>
        <v>3.1008</v>
      </c>
      <c r="T65" s="2">
        <f>0.059*Indexgy!T65</f>
        <v>2.4224809999999999</v>
      </c>
      <c r="U65" s="2">
        <f>0.051*Indexgy!U65</f>
        <v>2.110992</v>
      </c>
      <c r="V65" s="2">
        <f>0.022*Indexgy!V65</f>
        <v>0.41029999999999994</v>
      </c>
      <c r="W65" s="2">
        <f>0.017*Indexgy!W65</f>
        <v>0.30895800000000001</v>
      </c>
      <c r="X65" s="2">
        <f>0.013*Indexgy!X65</f>
        <v>0.371332</v>
      </c>
      <c r="Y65" s="2">
        <f>0.016*Indexgy!Y65</f>
        <v>0.56112000000000006</v>
      </c>
      <c r="Z65" s="12">
        <f>Indexgy!Z65</f>
        <v>37.453000000000003</v>
      </c>
      <c r="AA65">
        <f t="shared" si="4"/>
        <v>41.433338999999997</v>
      </c>
      <c r="AB65" s="2">
        <v>41.418999999999997</v>
      </c>
      <c r="AC65" s="2">
        <f t="shared" si="1"/>
        <v>41.418999999999997</v>
      </c>
      <c r="AD65">
        <f t="shared" si="2"/>
        <v>1.1058927188743224</v>
      </c>
      <c r="AE65">
        <f t="shared" si="3"/>
        <v>4.7058230851740337</v>
      </c>
    </row>
    <row r="66" spans="1:31" x14ac:dyDescent="0.2">
      <c r="A66" s="1">
        <v>1964</v>
      </c>
      <c r="B66" s="2">
        <f>0.103*Indexgy!B66</f>
        <v>2.5039299999999995</v>
      </c>
      <c r="C66" s="2">
        <f>0.027*Indexgy!C66</f>
        <v>0.338175</v>
      </c>
      <c r="D66" s="2">
        <f>0.016*Indexgy!D66</f>
        <v>0.90433600000000003</v>
      </c>
      <c r="E66" s="2">
        <f>0.03*Indexgy!E66</f>
        <v>1.2763199999999999</v>
      </c>
      <c r="F66" s="2">
        <f>0.081*Indexgy!F66</f>
        <v>4.0327469999999996</v>
      </c>
      <c r="G66" s="2">
        <f>0.068*Indexgy!G66</f>
        <v>3.6543200000000002</v>
      </c>
      <c r="H66" s="2">
        <f>0.073*Indexgy!H66</f>
        <v>5.0254659999999998</v>
      </c>
      <c r="I66" s="2">
        <f>0.051*Indexgy!I66</f>
        <v>1.60701</v>
      </c>
      <c r="J66" s="2">
        <f>0.009*Indexgy!J66</f>
        <v>0.24074999999999999</v>
      </c>
      <c r="K66" s="2">
        <f>0.009*Indexgy!K66</f>
        <v>0.51651899999999995</v>
      </c>
      <c r="L66" s="2">
        <f>0.083*Indexgy!L66</f>
        <v>3.4262400000000004</v>
      </c>
      <c r="M66" s="2">
        <f>0.043*Indexgy!M66</f>
        <v>2.4071399999999996</v>
      </c>
      <c r="N66" s="2">
        <f>0.002*Indexgy!N66</f>
        <v>0.13372000000000001</v>
      </c>
      <c r="O66" s="2">
        <f>0.027*Indexgy!O66</f>
        <v>1.9137599999999999</v>
      </c>
      <c r="P66" s="2">
        <f>0.023*Indexgy!P66</f>
        <v>0.51980000000000004</v>
      </c>
      <c r="Q66" s="2">
        <f>0.029*Indexgy!Q66</f>
        <v>1.16812</v>
      </c>
      <c r="R66" s="2">
        <f>0.028*Indexgy!R66</f>
        <v>1.3557600000000001</v>
      </c>
      <c r="S66" s="2">
        <f>0.12*Indexgy!S66</f>
        <v>3.3468</v>
      </c>
      <c r="T66" s="2">
        <f>0.059*Indexgy!T66</f>
        <v>2.5301559999999998</v>
      </c>
      <c r="U66" s="2">
        <f>0.051*Indexgy!U66</f>
        <v>2.2137569999999998</v>
      </c>
      <c r="V66" s="2">
        <f>0.022*Indexgy!V66</f>
        <v>0.55433399999999999</v>
      </c>
      <c r="W66" s="2">
        <f>0.017*Indexgy!W66</f>
        <v>0.31234100000000004</v>
      </c>
      <c r="X66" s="2">
        <f>0.013*Indexgy!X66</f>
        <v>0.45333599999999996</v>
      </c>
      <c r="Y66" s="2">
        <f>0.016*Indexgy!Y66</f>
        <v>0.634544</v>
      </c>
      <c r="Z66" s="12">
        <f>Indexgy!Z66</f>
        <v>38.201999999999998</v>
      </c>
      <c r="AA66">
        <f t="shared" ref="AA66:AA97" si="5">SUM(B66:Y66)</f>
        <v>41.069380999999993</v>
      </c>
      <c r="AB66" s="2">
        <v>41.045999999999999</v>
      </c>
      <c r="AC66" s="2">
        <f t="shared" si="1"/>
        <v>41.045999999999999</v>
      </c>
      <c r="AD66">
        <f t="shared" si="2"/>
        <v>1.0744463640647086</v>
      </c>
      <c r="AE66">
        <f t="shared" si="3"/>
        <v>4.6769757047320644</v>
      </c>
    </row>
    <row r="67" spans="1:31" x14ac:dyDescent="0.2">
      <c r="A67" s="1">
        <v>1965</v>
      </c>
      <c r="B67" s="2">
        <f>0.103*Indexgy!B67</f>
        <v>2.4506789999999996</v>
      </c>
      <c r="C67" s="2">
        <f>0.027*Indexgy!C67</f>
        <v>0.25000920000000004</v>
      </c>
      <c r="D67" s="2">
        <f>0.016*Indexgy!D67</f>
        <v>0.88175999999999999</v>
      </c>
      <c r="E67" s="2">
        <f>0.03*Indexgy!E67</f>
        <v>1.2633299999999998</v>
      </c>
      <c r="F67" s="2">
        <f>0.081*Indexgy!F67</f>
        <v>3.7799459999999998</v>
      </c>
      <c r="G67" s="2">
        <f>0.068*Indexgy!G67</f>
        <v>3.6019600000000001</v>
      </c>
      <c r="H67" s="2">
        <f>0.073*Indexgy!H67</f>
        <v>1.8149989999999998</v>
      </c>
      <c r="I67" s="2">
        <f>0.051*Indexgy!I67</f>
        <v>1.5192899999999998</v>
      </c>
      <c r="J67" s="2">
        <f>0.009*Indexgy!J67</f>
        <v>0.1845</v>
      </c>
      <c r="K67" s="2">
        <f>0.009*Indexgy!K67</f>
        <v>0.48275099999999999</v>
      </c>
      <c r="L67" s="2">
        <f>0.083*Indexgy!L67</f>
        <v>3.8121900000000002</v>
      </c>
      <c r="M67" s="2">
        <f>0.043*Indexgy!M67</f>
        <v>2.2570699999999997</v>
      </c>
      <c r="N67" s="2">
        <f>0.002*Indexgy!N67</f>
        <v>0.1424</v>
      </c>
      <c r="O67" s="2">
        <f>0.027*Indexgy!O67</f>
        <v>1.71099</v>
      </c>
      <c r="P67" s="2">
        <f>0.023*Indexgy!P67</f>
        <v>0.62353000000000003</v>
      </c>
      <c r="Q67" s="2">
        <f>0.029*Indexgy!Q67</f>
        <v>1.1817500000000001</v>
      </c>
      <c r="R67" s="2">
        <f>0.028*Indexgy!R67</f>
        <v>1.37984</v>
      </c>
      <c r="S67" s="2">
        <f>0.12*Indexgy!S67</f>
        <v>3.6059999999999999</v>
      </c>
      <c r="T67" s="2">
        <f>0.059*Indexgy!T67</f>
        <v>2.7724099999999998</v>
      </c>
      <c r="U67" s="2">
        <f>0.051*Indexgy!U67</f>
        <v>2.2884720000000001</v>
      </c>
      <c r="V67" s="2">
        <f>0.022*Indexgy!V67</f>
        <v>0.62680199999999997</v>
      </c>
      <c r="W67" s="2">
        <f>0.017*Indexgy!W67</f>
        <v>0.31234100000000004</v>
      </c>
      <c r="X67" s="2">
        <f>0.013*Indexgy!X67</f>
        <v>0.53333799999999998</v>
      </c>
      <c r="Y67" s="2">
        <f>0.016*Indexgy!Y67</f>
        <v>0.67803200000000008</v>
      </c>
      <c r="Z67" s="12">
        <f>Indexgy!Z67</f>
        <v>38.951000000000001</v>
      </c>
      <c r="AA67">
        <f t="shared" si="5"/>
        <v>38.154389200000004</v>
      </c>
      <c r="AB67" s="2">
        <v>38.119</v>
      </c>
      <c r="AC67" s="2">
        <f t="shared" ref="AC67:AC88" si="6">AB67</f>
        <v>38.119</v>
      </c>
      <c r="AD67">
        <f t="shared" ref="AD67:AD120" si="7">AC67/Z67</f>
        <v>0.97863982952940876</v>
      </c>
      <c r="AE67">
        <f t="shared" ref="AE67:AE120" si="8">LN(AD67*100)</f>
        <v>4.5835785855532825</v>
      </c>
    </row>
    <row r="68" spans="1:31" x14ac:dyDescent="0.2">
      <c r="A68" s="1">
        <v>1966</v>
      </c>
      <c r="B68" s="2">
        <f>0.103*Indexgy!B68</f>
        <v>2.2375720000000001</v>
      </c>
      <c r="C68" s="2">
        <f>0.027*Indexgy!C68</f>
        <v>0.35261999999999999</v>
      </c>
      <c r="D68" s="2">
        <f>0.016*Indexgy!D68</f>
        <v>0.85768</v>
      </c>
      <c r="E68" s="2">
        <f>0.03*Indexgy!E68</f>
        <v>1.5126599999999999</v>
      </c>
      <c r="F68" s="2">
        <f>0.081*Indexgy!F68</f>
        <v>4.0327469999999996</v>
      </c>
      <c r="G68" s="2">
        <f>0.068*Indexgy!G68</f>
        <v>3.8900760000000005</v>
      </c>
      <c r="H68" s="2">
        <f>0.073*Indexgy!H68</f>
        <v>1.592422</v>
      </c>
      <c r="I68" s="2">
        <f>0.051*Indexgy!I68</f>
        <v>1.7615399999999999</v>
      </c>
      <c r="J68" s="2">
        <f>0.009*Indexgy!J68</f>
        <v>0.18800999999999998</v>
      </c>
      <c r="K68" s="2">
        <f>0.009*Indexgy!K68</f>
        <v>0.46936799999999995</v>
      </c>
      <c r="L68" s="2">
        <f>0.083*Indexgy!L68</f>
        <v>3.6436999999999999</v>
      </c>
      <c r="M68" s="2">
        <f>0.043*Indexgy!M68</f>
        <v>1.8833999999999997</v>
      </c>
      <c r="N68" s="2">
        <f>0.002*Indexgy!N68</f>
        <v>0.15846000000000002</v>
      </c>
      <c r="O68" s="2">
        <f>0.027*Indexgy!O68</f>
        <v>1.84788</v>
      </c>
      <c r="P68" s="2">
        <f>0.023*Indexgy!P68</f>
        <v>0.77164999999999995</v>
      </c>
      <c r="Q68" s="2">
        <f>0.029*Indexgy!Q68</f>
        <v>1.2533799999999999</v>
      </c>
      <c r="R68" s="2">
        <f>0.028*Indexgy!R68</f>
        <v>1.26868</v>
      </c>
      <c r="S68" s="2">
        <f>0.12*Indexgy!S68</f>
        <v>3.0371999999999999</v>
      </c>
      <c r="T68" s="2">
        <f>0.059*Indexgy!T68</f>
        <v>2.8634469999999999</v>
      </c>
      <c r="U68" s="2">
        <f>0.051*Indexgy!U68</f>
        <v>2.2884720000000001</v>
      </c>
      <c r="V68" s="2">
        <f>0.022*Indexgy!V68</f>
        <v>0.57710399999999995</v>
      </c>
      <c r="W68" s="2">
        <f>0.017*Indexgy!W68</f>
        <v>0.31234100000000004</v>
      </c>
      <c r="X68" s="2">
        <f>0.013*Indexgy!X68</f>
        <v>0.50399699999999992</v>
      </c>
      <c r="Y68" s="2">
        <f>0.016*Indexgy!Y68</f>
        <v>0.67803200000000008</v>
      </c>
      <c r="Z68" s="12">
        <f>Indexgy!Z68</f>
        <v>39.700000000000003</v>
      </c>
      <c r="AA68">
        <f t="shared" si="5"/>
        <v>37.982437999999995</v>
      </c>
      <c r="AB68" s="2">
        <v>37.935000000000002</v>
      </c>
      <c r="AC68" s="2">
        <f t="shared" si="6"/>
        <v>37.935000000000002</v>
      </c>
      <c r="AD68">
        <f t="shared" si="7"/>
        <v>0.95554156171284632</v>
      </c>
      <c r="AE68">
        <f t="shared" si="8"/>
        <v>4.5596931670849852</v>
      </c>
    </row>
    <row r="69" spans="1:31" x14ac:dyDescent="0.2">
      <c r="A69" s="1">
        <v>1967</v>
      </c>
      <c r="B69" s="2">
        <f>0.103*Indexgy!B69</f>
        <v>2.0777160000000001</v>
      </c>
      <c r="C69" s="2">
        <f>0.027*Indexgy!C69</f>
        <v>0.42052499999999998</v>
      </c>
      <c r="D69" s="2">
        <f>0.016*Indexgy!D69</f>
        <v>0.86520000000000008</v>
      </c>
      <c r="E69" s="2">
        <f>0.03*Indexgy!E69</f>
        <v>1.9075200000000001</v>
      </c>
      <c r="F69" s="2">
        <f>0.081*Indexgy!F69</f>
        <v>3.9868200000000003</v>
      </c>
      <c r="G69" s="2">
        <f>0.068*Indexgy!G69</f>
        <v>3.2679440000000004</v>
      </c>
      <c r="H69" s="2">
        <f>0.073*Indexgy!H69</f>
        <v>1.7036739999999999</v>
      </c>
      <c r="I69" s="2">
        <f>0.051*Indexgy!I69</f>
        <v>1.7855099999999997</v>
      </c>
      <c r="J69" s="2">
        <f>0.009*Indexgy!J69</f>
        <v>0.20096999999999998</v>
      </c>
      <c r="K69" s="2">
        <f>0.009*Indexgy!K69</f>
        <v>0.48275099999999999</v>
      </c>
      <c r="L69" s="2">
        <f>0.083*Indexgy!L69</f>
        <v>3.5706600000000006</v>
      </c>
      <c r="M69" s="2">
        <f>0.043*Indexgy!M69</f>
        <v>1.5587499999999999</v>
      </c>
      <c r="N69" s="2">
        <f>0.002*Indexgy!N69</f>
        <v>0.11312000000000001</v>
      </c>
      <c r="O69" s="2">
        <f>0.027*Indexgy!O69</f>
        <v>1.66428</v>
      </c>
      <c r="P69" s="2">
        <f>0.023*Indexgy!P69</f>
        <v>0.52371000000000001</v>
      </c>
      <c r="Q69" s="2">
        <f>0.029*Indexgy!Q69</f>
        <v>1.2684600000000001</v>
      </c>
      <c r="R69" s="2">
        <f>0.028*Indexgy!R69</f>
        <v>1.06904</v>
      </c>
      <c r="S69" s="2">
        <f>0.12*Indexgy!S69</f>
        <v>3.0263999999999998</v>
      </c>
      <c r="T69" s="2">
        <f>0.059*Indexgy!T69</f>
        <v>3.0265229999999996</v>
      </c>
      <c r="U69" s="2">
        <f>0.051*Indexgy!U69</f>
        <v>2.3351879999999996</v>
      </c>
      <c r="V69" s="2">
        <f>0.022*Indexgy!V69</f>
        <v>0.539682</v>
      </c>
      <c r="W69" s="2">
        <f>0.017*Indexgy!W69</f>
        <v>0.37440800000000002</v>
      </c>
      <c r="X69" s="2">
        <f>0.013*Indexgy!X69</f>
        <v>0.46666099999999994</v>
      </c>
      <c r="Y69" s="2">
        <f>0.016*Indexgy!Y69</f>
        <v>0.64716799999999997</v>
      </c>
      <c r="Z69" s="12">
        <f>Indexgy!Z69</f>
        <v>39.700000000000003</v>
      </c>
      <c r="AA69">
        <f t="shared" si="5"/>
        <v>36.882680000000008</v>
      </c>
      <c r="AB69" s="2">
        <v>36.845999999999997</v>
      </c>
      <c r="AC69" s="2">
        <f t="shared" si="6"/>
        <v>36.845999999999997</v>
      </c>
      <c r="AD69">
        <f t="shared" si="7"/>
        <v>0.92811083123425675</v>
      </c>
      <c r="AE69">
        <f t="shared" si="8"/>
        <v>4.530566062870264</v>
      </c>
    </row>
    <row r="70" spans="1:31" x14ac:dyDescent="0.2">
      <c r="A70" s="1">
        <v>1968</v>
      </c>
      <c r="B70" s="2">
        <f>0.103*Indexgy!B70</f>
        <v>2.0777160000000001</v>
      </c>
      <c r="C70" s="2">
        <f>0.027*Indexgy!C70</f>
        <v>0.49712399999999995</v>
      </c>
      <c r="D70" s="2">
        <f>0.016*Indexgy!D70</f>
        <v>0.71323199999999998</v>
      </c>
      <c r="E70" s="2">
        <f>0.03*Indexgy!E70</f>
        <v>1.8685799999999999</v>
      </c>
      <c r="F70" s="2">
        <f>0.081*Indexgy!F70</f>
        <v>3.8202029999999998</v>
      </c>
      <c r="G70" s="2">
        <f>0.068*Indexgy!G70</f>
        <v>3.215516</v>
      </c>
      <c r="H70" s="2">
        <f>0.073*Indexgy!H70</f>
        <v>1.695133</v>
      </c>
      <c r="I70" s="2">
        <f>0.051*Indexgy!I70</f>
        <v>2.1297599999999997</v>
      </c>
      <c r="J70" s="2">
        <f>0.009*Indexgy!J70</f>
        <v>0.22878000000000001</v>
      </c>
      <c r="K70" s="2">
        <f>0.009*Indexgy!K70</f>
        <v>0.46267199999999997</v>
      </c>
      <c r="L70" s="2">
        <f>0.083*Indexgy!L70</f>
        <v>3.4984500000000001</v>
      </c>
      <c r="M70" s="2">
        <f>0.043*Indexgy!M70</f>
        <v>1.5342399999999998</v>
      </c>
      <c r="N70" s="2">
        <f>0.002*Indexgy!N70</f>
        <v>0.1237</v>
      </c>
      <c r="O70" s="2">
        <f>0.027*Indexgy!O70</f>
        <v>1.6534800000000001</v>
      </c>
      <c r="P70" s="2">
        <f>0.023*Indexgy!P70</f>
        <v>0.48782999999999999</v>
      </c>
      <c r="Q70" s="2">
        <f>0.029*Indexgy!Q70</f>
        <v>1.25773</v>
      </c>
      <c r="R70" s="2">
        <f>0.028*Indexgy!R70</f>
        <v>1.0653999999999999</v>
      </c>
      <c r="S70" s="2">
        <f>0.12*Indexgy!S70</f>
        <v>3.3204000000000002</v>
      </c>
      <c r="T70" s="2">
        <f>0.059*Indexgy!T70</f>
        <v>3.3130860000000002</v>
      </c>
      <c r="U70" s="2">
        <f>0.051*Indexgy!U70</f>
        <v>2.3911859999999998</v>
      </c>
      <c r="V70" s="2">
        <f>0.022*Indexgy!V70</f>
        <v>0.521092</v>
      </c>
      <c r="W70" s="2">
        <f>0.017*Indexgy!W70</f>
        <v>0.51814300000000002</v>
      </c>
      <c r="X70" s="2">
        <f>0.013*Indexgy!X70</f>
        <v>0.44033600000000001</v>
      </c>
      <c r="Y70" s="2">
        <f>0.016*Indexgy!Y70</f>
        <v>0.63126400000000005</v>
      </c>
      <c r="Z70" s="12">
        <f>Indexgy!Z70</f>
        <v>39.326000000000001</v>
      </c>
      <c r="AA70">
        <f t="shared" si="5"/>
        <v>37.465053000000005</v>
      </c>
      <c r="AB70" s="2">
        <v>37.430999999999997</v>
      </c>
      <c r="AC70" s="2">
        <f t="shared" si="6"/>
        <v>37.430999999999997</v>
      </c>
      <c r="AD70">
        <f t="shared" si="7"/>
        <v>0.95181304989065751</v>
      </c>
      <c r="AE70">
        <f t="shared" si="8"/>
        <v>4.5557835463477199</v>
      </c>
    </row>
    <row r="71" spans="1:31" x14ac:dyDescent="0.2">
      <c r="A71" s="1">
        <v>1969</v>
      </c>
      <c r="B71" s="2">
        <f>0.103*Indexgy!B71</f>
        <v>2.1310699999999998</v>
      </c>
      <c r="C71" s="2">
        <f>0.027*Indexgy!C71</f>
        <v>0.66042000000000001</v>
      </c>
      <c r="D71" s="2">
        <f>0.016*Indexgy!D71</f>
        <v>0.66356800000000005</v>
      </c>
      <c r="E71" s="2">
        <f>0.03*Indexgy!E71</f>
        <v>1.7323199999999999</v>
      </c>
      <c r="F71" s="2">
        <f>0.081*Indexgy!F71</f>
        <v>3.6938430000000002</v>
      </c>
      <c r="G71" s="2">
        <f>0.068*Indexgy!G71</f>
        <v>3.5298799999999999</v>
      </c>
      <c r="H71" s="2">
        <f>0.073*Indexgy!H71</f>
        <v>2.8851789999999999</v>
      </c>
      <c r="I71" s="2">
        <f>0.051*Indexgy!I71</f>
        <v>2.0496899999999996</v>
      </c>
      <c r="J71" s="2">
        <f>0.009*Indexgy!J71</f>
        <v>0.24029999999999999</v>
      </c>
      <c r="K71" s="2">
        <f>0.009*Indexgy!K71</f>
        <v>0.48275099999999999</v>
      </c>
      <c r="L71" s="2">
        <f>0.083*Indexgy!L71</f>
        <v>3.0162200000000006</v>
      </c>
      <c r="M71" s="2">
        <f>0.043*Indexgy!M71</f>
        <v>1.5221999999999998</v>
      </c>
      <c r="N71" s="2">
        <f>0.002*Indexgy!N71</f>
        <v>0.13832</v>
      </c>
      <c r="O71" s="2">
        <f>0.027*Indexgy!O71</f>
        <v>1.67265</v>
      </c>
      <c r="P71" s="2">
        <f>0.023*Indexgy!P71</f>
        <v>0.63571999999999995</v>
      </c>
      <c r="Q71" s="2">
        <f>0.029*Indexgy!Q71</f>
        <v>1.3139900000000002</v>
      </c>
      <c r="R71" s="2">
        <f>0.028*Indexgy!R71</f>
        <v>1.4067200000000002</v>
      </c>
      <c r="S71" s="2">
        <f>0.12*Indexgy!S71</f>
        <v>3.5268000000000002</v>
      </c>
      <c r="T71" s="2">
        <f>0.059*Indexgy!T71</f>
        <v>3.7627839999999999</v>
      </c>
      <c r="U71" s="2">
        <f>0.051*Indexgy!U71</f>
        <v>2.540667</v>
      </c>
      <c r="V71" s="2">
        <f>0.022*Indexgy!V71</f>
        <v>0.5786</v>
      </c>
      <c r="W71" s="2">
        <f>0.017*Indexgy!W71</f>
        <v>0.43263300000000005</v>
      </c>
      <c r="X71" s="2">
        <f>0.013*Indexgy!X71</f>
        <v>0.49666499999999997</v>
      </c>
      <c r="Y71" s="2">
        <f>0.016*Indexgy!Y71</f>
        <v>0.68270399999999998</v>
      </c>
      <c r="Z71" s="12">
        <f>Indexgy!Z71</f>
        <v>40.448999999999998</v>
      </c>
      <c r="AA71">
        <f t="shared" si="5"/>
        <v>39.795694000000005</v>
      </c>
      <c r="AB71" s="2">
        <v>39.761000000000003</v>
      </c>
      <c r="AC71" s="2">
        <f t="shared" si="6"/>
        <v>39.761000000000003</v>
      </c>
      <c r="AD71">
        <f t="shared" si="7"/>
        <v>0.98299092684615208</v>
      </c>
      <c r="AE71">
        <f t="shared" si="8"/>
        <v>4.5880147970455711</v>
      </c>
    </row>
    <row r="72" spans="1:31" x14ac:dyDescent="0.2">
      <c r="A72" s="1">
        <v>1970</v>
      </c>
      <c r="B72" s="2">
        <f>0.103*Indexgy!B72</f>
        <v>2.7703909999999996</v>
      </c>
      <c r="C72" s="2">
        <f>0.027*Indexgy!C72</f>
        <v>0.49423499999999998</v>
      </c>
      <c r="D72" s="2">
        <f>0.016*Indexgy!D72</f>
        <v>0.74784000000000006</v>
      </c>
      <c r="E72" s="2">
        <f>0.03*Indexgy!E72</f>
        <v>1.3347</v>
      </c>
      <c r="F72" s="2">
        <f>0.081*Indexgy!F72</f>
        <v>3.6305820000000004</v>
      </c>
      <c r="G72" s="2">
        <f>0.068*Indexgy!G72</f>
        <v>3.8245920000000004</v>
      </c>
      <c r="H72" s="2">
        <f>0.073*Indexgy!H72</f>
        <v>3.210467</v>
      </c>
      <c r="I72" s="2">
        <f>0.051*Indexgy!I72</f>
        <v>2.1552599999999997</v>
      </c>
      <c r="J72" s="2">
        <f>0.009*Indexgy!J72</f>
        <v>0.25424999999999998</v>
      </c>
      <c r="K72" s="2">
        <f>0.009*Indexgy!K72</f>
        <v>0.50312699999999999</v>
      </c>
      <c r="L72" s="2">
        <f>0.083*Indexgy!L72</f>
        <v>3.8362600000000002</v>
      </c>
      <c r="M72" s="2">
        <f>0.043*Indexgy!M72</f>
        <v>1.6275499999999998</v>
      </c>
      <c r="N72" s="2">
        <f>0.002*Indexgy!N72</f>
        <v>0.13268000000000002</v>
      </c>
      <c r="O72" s="2">
        <f>0.027*Indexgy!O72</f>
        <v>1.40265</v>
      </c>
      <c r="P72" s="2">
        <f>0.023*Indexgy!P72</f>
        <v>0.56373000000000006</v>
      </c>
      <c r="Q72" s="2">
        <f>0.029*Indexgy!Q72</f>
        <v>1.4007000000000001</v>
      </c>
      <c r="R72" s="2">
        <f>0.028*Indexgy!R72</f>
        <v>1.1267200000000002</v>
      </c>
      <c r="S72" s="2">
        <f>0.12*Indexgy!S72</f>
        <v>3.6827999999999999</v>
      </c>
      <c r="T72" s="2">
        <f>0.059*Indexgy!T72</f>
        <v>4.5678979999999996</v>
      </c>
      <c r="U72" s="2">
        <f>0.051*Indexgy!U72</f>
        <v>2.6807639999999999</v>
      </c>
      <c r="V72" s="2">
        <f>0.022*Indexgy!V72</f>
        <v>0.61276600000000003</v>
      </c>
      <c r="W72" s="2">
        <f>0.017*Indexgy!W72</f>
        <v>0.42780499999999999</v>
      </c>
      <c r="X72" s="2">
        <f>0.013*Indexgy!X72</f>
        <v>0.52066299999999999</v>
      </c>
      <c r="Y72" s="2">
        <f>0.016*Indexgy!Y72</f>
        <v>0.71636800000000012</v>
      </c>
      <c r="Z72" s="12">
        <f>Indexgy!Z72</f>
        <v>42.697000000000003</v>
      </c>
      <c r="AA72">
        <f t="shared" si="5"/>
        <v>42.224797999999993</v>
      </c>
      <c r="AB72" s="2">
        <v>42.201000000000001</v>
      </c>
      <c r="AC72" s="2">
        <f t="shared" si="6"/>
        <v>42.201000000000001</v>
      </c>
      <c r="AD72">
        <f t="shared" si="7"/>
        <v>0.9883832587769632</v>
      </c>
      <c r="AE72">
        <f t="shared" si="8"/>
        <v>4.5934854432766041</v>
      </c>
    </row>
    <row r="73" spans="1:31" x14ac:dyDescent="0.2">
      <c r="A73" s="1">
        <v>1971</v>
      </c>
      <c r="B73" s="2">
        <f>0.103*Indexgy!B73</f>
        <v>2.3974279999999997</v>
      </c>
      <c r="C73" s="2">
        <f>0.027*Indexgy!C73</f>
        <v>0.38728799999999997</v>
      </c>
      <c r="D73" s="2">
        <f>0.016*Indexgy!D73</f>
        <v>0.71924800000000011</v>
      </c>
      <c r="E73" s="2">
        <f>0.03*Indexgy!E73</f>
        <v>1.1956800000000001</v>
      </c>
      <c r="F73" s="2">
        <f>0.081*Indexgy!F73</f>
        <v>3.6708390000000004</v>
      </c>
      <c r="G73" s="2">
        <f>0.068*Indexgy!G73</f>
        <v>3.8245920000000004</v>
      </c>
      <c r="H73" s="2">
        <f>0.073*Indexgy!H73</f>
        <v>3.8697299999999997</v>
      </c>
      <c r="I73" s="2">
        <f>0.051*Indexgy!I73</f>
        <v>2.7468599999999999</v>
      </c>
      <c r="J73" s="2">
        <f>0.009*Indexgy!J73</f>
        <v>0.24443999999999999</v>
      </c>
      <c r="K73" s="2">
        <f>0.009*Indexgy!K73</f>
        <v>0.42920999999999992</v>
      </c>
      <c r="L73" s="2">
        <f>0.083*Indexgy!L73</f>
        <v>3.6436999999999999</v>
      </c>
      <c r="M73" s="2">
        <f>0.043*Indexgy!M73</f>
        <v>2.0661499999999999</v>
      </c>
      <c r="N73" s="2">
        <f>0.002*Indexgy!N73</f>
        <v>0.14549999999999999</v>
      </c>
      <c r="O73" s="2">
        <f>0.027*Indexgy!O73</f>
        <v>0.90962999999999994</v>
      </c>
      <c r="P73" s="2">
        <f>0.023*Indexgy!P73</f>
        <v>0.63571999999999995</v>
      </c>
      <c r="Q73" s="2">
        <f>0.029*Indexgy!Q73</f>
        <v>1.4389799999999999</v>
      </c>
      <c r="R73" s="2">
        <f>0.028*Indexgy!R73</f>
        <v>0.97188000000000008</v>
      </c>
      <c r="S73" s="2">
        <f>0.12*Indexgy!S73</f>
        <v>4.0919999999999996</v>
      </c>
      <c r="T73" s="2">
        <f>0.059*Indexgy!T73</f>
        <v>4.0715310000000002</v>
      </c>
      <c r="U73" s="2">
        <f>0.051*Indexgy!U73</f>
        <v>2.7088139999999998</v>
      </c>
      <c r="V73" s="2">
        <f>0.022*Indexgy!V73</f>
        <v>0.58863199999999993</v>
      </c>
      <c r="W73" s="2">
        <f>0.017*Indexgy!W73</f>
        <v>0.37343900000000002</v>
      </c>
      <c r="X73" s="2">
        <f>0.013*Indexgy!X73</f>
        <v>0.46000499999999994</v>
      </c>
      <c r="Y73" s="2">
        <f>0.016*Indexgy!Y73</f>
        <v>0.75425600000000004</v>
      </c>
      <c r="Z73" s="12">
        <f>Indexgy!Z73</f>
        <v>45.317999999999998</v>
      </c>
      <c r="AA73">
        <f t="shared" si="5"/>
        <v>42.345551999999991</v>
      </c>
      <c r="AB73" s="2">
        <v>42.323999999999998</v>
      </c>
      <c r="AC73" s="2">
        <f t="shared" si="6"/>
        <v>42.323999999999998</v>
      </c>
      <c r="AD73">
        <f t="shared" si="7"/>
        <v>0.93393353634317489</v>
      </c>
      <c r="AE73">
        <f t="shared" si="8"/>
        <v>4.5368201824706409</v>
      </c>
    </row>
    <row r="74" spans="1:31" x14ac:dyDescent="0.2">
      <c r="A74" s="1">
        <v>1972</v>
      </c>
      <c r="B74" s="2">
        <f>0.103*Indexgy!B74</f>
        <v>2.6637859999999995</v>
      </c>
      <c r="C74" s="2">
        <f>0.027*Indexgy!C74</f>
        <v>0.46677600000000002</v>
      </c>
      <c r="D74" s="2">
        <f>0.016*Indexgy!D74</f>
        <v>0.71774400000000005</v>
      </c>
      <c r="E74" s="2">
        <f>0.03*Indexgy!E74</f>
        <v>1.36344</v>
      </c>
      <c r="F74" s="2">
        <f>0.081*Indexgy!F74</f>
        <v>4.0959270000000005</v>
      </c>
      <c r="G74" s="2">
        <f>0.068*Indexgy!G74</f>
        <v>3.6674440000000001</v>
      </c>
      <c r="H74" s="2">
        <f>0.073*Indexgy!H74</f>
        <v>6.3610009999999999</v>
      </c>
      <c r="I74" s="2">
        <f>0.051*Indexgy!I74</f>
        <v>2.8197899999999998</v>
      </c>
      <c r="J74" s="2">
        <f>0.009*Indexgy!J74</f>
        <v>0.32750999999999997</v>
      </c>
      <c r="K74" s="2">
        <f>0.009*Indexgy!K74</f>
        <v>0.48944699999999997</v>
      </c>
      <c r="L74" s="2">
        <f>0.083*Indexgy!L74</f>
        <v>2.8950400000000003</v>
      </c>
      <c r="M74" s="2">
        <f>0.043*Indexgy!M74</f>
        <v>2.3744599999999996</v>
      </c>
      <c r="N74" s="2">
        <f>0.002*Indexgy!N74</f>
        <v>0.13886000000000001</v>
      </c>
      <c r="O74" s="2">
        <f>0.027*Indexgy!O74</f>
        <v>1.5849</v>
      </c>
      <c r="P74" s="2">
        <f>0.023*Indexgy!P74</f>
        <v>1.2992699999999999</v>
      </c>
      <c r="Q74" s="2">
        <f>0.029*Indexgy!Q74</f>
        <v>1.53613</v>
      </c>
      <c r="R74" s="2">
        <f>0.028*Indexgy!R74</f>
        <v>0.97943999999999998</v>
      </c>
      <c r="S74" s="2">
        <f>0.12*Indexgy!S74</f>
        <v>4.032</v>
      </c>
      <c r="T74" s="2">
        <f>0.059*Indexgy!T74</f>
        <v>4.0073979999999993</v>
      </c>
      <c r="U74" s="2">
        <f>0.051*Indexgy!U74</f>
        <v>2.4659519999999997</v>
      </c>
      <c r="V74" s="2">
        <f>0.022*Indexgy!V74</f>
        <v>0.62422799999999989</v>
      </c>
      <c r="W74" s="2">
        <f>0.017*Indexgy!W74</f>
        <v>0.40703100000000003</v>
      </c>
      <c r="X74" s="2">
        <f>0.013*Indexgy!X74</f>
        <v>0.50099399999999994</v>
      </c>
      <c r="Y74" s="2">
        <f>0.016*Indexgy!Y74</f>
        <v>0.83000000000000007</v>
      </c>
      <c r="Z74" s="12">
        <f>Indexgy!Z74</f>
        <v>48.689</v>
      </c>
      <c r="AA74">
        <f t="shared" si="5"/>
        <v>46.648567999999997</v>
      </c>
      <c r="AB74" s="2">
        <v>46.625</v>
      </c>
      <c r="AC74" s="2">
        <f t="shared" si="6"/>
        <v>46.625</v>
      </c>
      <c r="AD74">
        <f t="shared" si="7"/>
        <v>0.9576084947318696</v>
      </c>
      <c r="AE74">
        <f t="shared" si="8"/>
        <v>4.5618539320665432</v>
      </c>
    </row>
    <row r="75" spans="1:31" x14ac:dyDescent="0.2">
      <c r="A75" s="1">
        <v>1973</v>
      </c>
      <c r="B75" s="2">
        <f>0.103*Indexgy!B75</f>
        <v>3.3031070000000002</v>
      </c>
      <c r="C75" s="2">
        <f>0.027*Indexgy!C75</f>
        <v>0.93066300000000002</v>
      </c>
      <c r="D75" s="2">
        <f>0.016*Indexgy!D75</f>
        <v>0.72225600000000001</v>
      </c>
      <c r="E75" s="2">
        <f>0.03*Indexgy!E75</f>
        <v>3.2441999999999998</v>
      </c>
      <c r="F75" s="2">
        <f>0.081*Indexgy!F75</f>
        <v>8.4564000000000004</v>
      </c>
      <c r="G75" s="2">
        <f>0.068*Indexgy!G75</f>
        <v>6.4179760000000012</v>
      </c>
      <c r="H75" s="2">
        <f>0.073*Indexgy!H75</f>
        <v>8.2446199999999994</v>
      </c>
      <c r="I75" s="2">
        <f>0.051*Indexgy!I75</f>
        <v>4.4426099999999993</v>
      </c>
      <c r="J75" s="2">
        <f>0.009*Indexgy!J75</f>
        <v>0.52973999999999999</v>
      </c>
      <c r="K75" s="2">
        <f>0.009*Indexgy!K75</f>
        <v>0.501606</v>
      </c>
      <c r="L75" s="2">
        <f>0.083*Indexgy!L75</f>
        <v>4.0055800000000001</v>
      </c>
      <c r="M75" s="2">
        <f>0.043*Indexgy!M75</f>
        <v>3.1905999999999999</v>
      </c>
      <c r="N75" s="2">
        <f>0.002*Indexgy!N75</f>
        <v>0.13434000000000001</v>
      </c>
      <c r="O75" s="2">
        <f>0.027*Indexgy!O75</f>
        <v>3.4246799999999999</v>
      </c>
      <c r="P75" s="2">
        <f>0.023*Indexgy!P75</f>
        <v>1.50719</v>
      </c>
      <c r="Q75" s="2">
        <f>0.029*Indexgy!Q75</f>
        <v>1.62748</v>
      </c>
      <c r="R75" s="2">
        <f>0.028*Indexgy!R75</f>
        <v>1.9123999999999999</v>
      </c>
      <c r="S75" s="2">
        <f>0.12*Indexgy!S75</f>
        <v>6.9984000000000002</v>
      </c>
      <c r="T75" s="2">
        <f>0.059*Indexgy!T75</f>
        <v>4.6605280000000002</v>
      </c>
      <c r="U75" s="2">
        <f>0.051*Indexgy!U75</f>
        <v>2.3351879999999996</v>
      </c>
      <c r="V75" s="2">
        <f>0.022*Indexgy!V75</f>
        <v>0.80027199999999987</v>
      </c>
      <c r="W75" s="2">
        <f>0.017*Indexgy!W75</f>
        <v>0.61839200000000005</v>
      </c>
      <c r="X75" s="2">
        <f>0.013*Indexgy!X75</f>
        <v>0.54299699999999995</v>
      </c>
      <c r="Y75" s="2">
        <f>0.016*Indexgy!Y75</f>
        <v>0.96608000000000005</v>
      </c>
      <c r="Z75" s="12">
        <f>Indexgy!Z75</f>
        <v>58.801000000000002</v>
      </c>
      <c r="AA75">
        <f t="shared" si="5"/>
        <v>69.517305000000007</v>
      </c>
      <c r="AB75" s="2">
        <v>69.471999999999994</v>
      </c>
      <c r="AC75" s="2">
        <f t="shared" si="6"/>
        <v>69.471999999999994</v>
      </c>
      <c r="AD75">
        <f t="shared" si="7"/>
        <v>1.181476505501607</v>
      </c>
      <c r="AE75">
        <f t="shared" si="8"/>
        <v>4.7719351181212843</v>
      </c>
    </row>
    <row r="76" spans="1:31" x14ac:dyDescent="0.2">
      <c r="A76" s="1">
        <v>1974</v>
      </c>
      <c r="B76" s="2">
        <f>0.103*Indexgy!B76</f>
        <v>3.5162139999999997</v>
      </c>
      <c r="C76" s="2">
        <f>0.027*Indexgy!C76</f>
        <v>1.417689</v>
      </c>
      <c r="D76" s="2">
        <f>0.016*Indexgy!D76</f>
        <v>0.95699199999999995</v>
      </c>
      <c r="E76" s="2">
        <f>0.03*Indexgy!E76</f>
        <v>5.0238000000000005</v>
      </c>
      <c r="F76" s="2">
        <f>0.081*Indexgy!F76</f>
        <v>11.988809999999999</v>
      </c>
      <c r="G76" s="2">
        <f>0.068*Indexgy!G76</f>
        <v>8.6448400000000003</v>
      </c>
      <c r="H76" s="2">
        <f>0.073*Indexgy!H76</f>
        <v>25.649280000000001</v>
      </c>
      <c r="I76" s="2">
        <f>0.051*Indexgy!I76</f>
        <v>3.2502299999999997</v>
      </c>
      <c r="J76" s="2">
        <f>0.009*Indexgy!J76</f>
        <v>0.39626999999999996</v>
      </c>
      <c r="K76" s="2">
        <f>0.009*Indexgy!K76</f>
        <v>0.56001599999999996</v>
      </c>
      <c r="L76" s="2">
        <f>0.083*Indexgy!L76</f>
        <v>6.4665299999999997</v>
      </c>
      <c r="M76" s="2">
        <f>0.043*Indexgy!M76</f>
        <v>3.3935599999999999</v>
      </c>
      <c r="N76" s="2">
        <f>0.002*Indexgy!N76</f>
        <v>0.16744000000000001</v>
      </c>
      <c r="O76" s="2">
        <f>0.027*Indexgy!O76</f>
        <v>2.4108300000000003</v>
      </c>
      <c r="P76" s="2">
        <f>0.023*Indexgy!P76</f>
        <v>1.01545</v>
      </c>
      <c r="Q76" s="2">
        <f>0.029*Indexgy!Q76</f>
        <v>1.8707900000000002</v>
      </c>
      <c r="R76" s="2">
        <f>0.028*Indexgy!R76</f>
        <v>2.11456</v>
      </c>
      <c r="S76" s="2">
        <f>0.12*Indexgy!S76</f>
        <v>9.3516000000000012</v>
      </c>
      <c r="T76" s="2">
        <f>0.059*Indexgy!T76</f>
        <v>6.0681499999999993</v>
      </c>
      <c r="U76" s="2">
        <f>0.051*Indexgy!U76</f>
        <v>3.1851539999999998</v>
      </c>
      <c r="V76" s="2">
        <f>0.022*Indexgy!V76</f>
        <v>1.393832</v>
      </c>
      <c r="W76" s="2">
        <f>0.017*Indexgy!W76</f>
        <v>1.1372490000000002</v>
      </c>
      <c r="X76" s="2">
        <f>0.013*Indexgy!X76</f>
        <v>0.75099699999999991</v>
      </c>
      <c r="Y76" s="2">
        <f>0.016*Indexgy!Y76</f>
        <v>1.6811199999999999</v>
      </c>
      <c r="Z76" s="12">
        <f>Indexgy!Z76</f>
        <v>71.161000000000001</v>
      </c>
      <c r="AA76">
        <f t="shared" si="5"/>
        <v>102.41140300000001</v>
      </c>
      <c r="AB76" s="2">
        <v>102.41</v>
      </c>
      <c r="AC76" s="2">
        <f t="shared" si="6"/>
        <v>102.41</v>
      </c>
      <c r="AD76">
        <f t="shared" si="7"/>
        <v>1.4391309846685685</v>
      </c>
      <c r="AE76">
        <f t="shared" si="8"/>
        <v>4.9692096345378696</v>
      </c>
    </row>
    <row r="77" spans="1:31" x14ac:dyDescent="0.2">
      <c r="A77" s="1">
        <v>1975</v>
      </c>
      <c r="B77" s="2">
        <f>0.103*Indexgy!B77</f>
        <v>3.4629630000000002</v>
      </c>
      <c r="C77" s="2">
        <f>0.027*Indexgy!C77</f>
        <v>1.080972</v>
      </c>
      <c r="D77" s="2">
        <f>0.016*Indexgy!D77</f>
        <v>0.94496000000000002</v>
      </c>
      <c r="E77" s="2">
        <f>0.03*Indexgy!E77</f>
        <v>3.3654000000000002</v>
      </c>
      <c r="F77" s="2">
        <f>0.081*Indexgy!F77</f>
        <v>10.414980000000002</v>
      </c>
      <c r="G77" s="2">
        <f>0.068*Indexgy!G77</f>
        <v>7.8322400000000014</v>
      </c>
      <c r="H77" s="2">
        <f>0.073*Indexgy!H77</f>
        <v>17.550659999999997</v>
      </c>
      <c r="I77" s="2">
        <f>0.051*Indexgy!I77</f>
        <v>1.7819399999999999</v>
      </c>
      <c r="J77" s="2">
        <f>0.009*Indexgy!J77</f>
        <v>0.23966999999999997</v>
      </c>
      <c r="K77" s="2">
        <f>0.009*Indexgy!K77</f>
        <v>0.75043799999999994</v>
      </c>
      <c r="L77" s="2">
        <f>0.083*Indexgy!L77</f>
        <v>6.2731400000000006</v>
      </c>
      <c r="M77" s="2">
        <f>0.043*Indexgy!M77</f>
        <v>3.41377</v>
      </c>
      <c r="N77" s="2">
        <f>0.002*Indexgy!N77</f>
        <v>0.16628000000000001</v>
      </c>
      <c r="O77" s="2">
        <f>0.027*Indexgy!O77</f>
        <v>2.0573999999999999</v>
      </c>
      <c r="P77" s="2">
        <f>0.023*Indexgy!P77</f>
        <v>1.0274099999999999</v>
      </c>
      <c r="Q77" s="2">
        <f>0.029*Indexgy!Q77</f>
        <v>2.2205300000000001</v>
      </c>
      <c r="R77" s="2">
        <f>0.028*Indexgy!R77</f>
        <v>1.6049599999999999</v>
      </c>
      <c r="S77" s="2">
        <f>0.12*Indexgy!S77</f>
        <v>7.4256000000000002</v>
      </c>
      <c r="T77" s="2">
        <f>0.059*Indexgy!T77</f>
        <v>5.0302219999999993</v>
      </c>
      <c r="U77" s="2">
        <f>0.051*Indexgy!U77</f>
        <v>3.7175940000000001</v>
      </c>
      <c r="V77" s="2">
        <f>0.022*Indexgy!V77</f>
        <v>1.195282</v>
      </c>
      <c r="W77" s="2">
        <f>0.017*Indexgy!W77</f>
        <v>1.067685</v>
      </c>
      <c r="X77" s="2">
        <f>0.013*Indexgy!X77</f>
        <v>0.717665</v>
      </c>
      <c r="Y77" s="2">
        <f>0.016*Indexgy!Y77</f>
        <v>1.82128</v>
      </c>
      <c r="Z77" s="12">
        <f>Indexgy!Z77</f>
        <v>79.025999999999996</v>
      </c>
      <c r="AA77">
        <f t="shared" si="5"/>
        <v>85.163041000000007</v>
      </c>
      <c r="AB77" s="2">
        <v>85.156000000000006</v>
      </c>
      <c r="AC77" s="2">
        <f t="shared" si="6"/>
        <v>85.156000000000006</v>
      </c>
      <c r="AD77">
        <f t="shared" si="7"/>
        <v>1.0775694075367601</v>
      </c>
      <c r="AE77">
        <f t="shared" si="8"/>
        <v>4.6798781422566185</v>
      </c>
    </row>
    <row r="78" spans="1:31" x14ac:dyDescent="0.2">
      <c r="A78" s="1">
        <v>1976</v>
      </c>
      <c r="B78" s="2">
        <f>0.103*Indexgy!B78</f>
        <v>7.6183949999999996</v>
      </c>
      <c r="C78" s="2">
        <f>0.027*Indexgy!C78</f>
        <v>1.5795269999999999</v>
      </c>
      <c r="D78" s="2">
        <f>0.016*Indexgy!D78</f>
        <v>1.0487840000000002</v>
      </c>
      <c r="E78" s="2">
        <f>0.03*Indexgy!E78</f>
        <v>2.3588999999999998</v>
      </c>
      <c r="F78" s="2">
        <f>0.081*Indexgy!F78</f>
        <v>8.56494</v>
      </c>
      <c r="G78" s="2">
        <f>0.068*Indexgy!G78</f>
        <v>7.3610000000000007</v>
      </c>
      <c r="H78" s="2">
        <f>0.073*Indexgy!H78</f>
        <v>9.9141300000000001</v>
      </c>
      <c r="I78" s="2">
        <f>0.051*Indexgy!I78</f>
        <v>2.5596899999999998</v>
      </c>
      <c r="J78" s="2">
        <f>0.009*Indexgy!J78</f>
        <v>0.43334999999999996</v>
      </c>
      <c r="K78" s="2">
        <f>0.009*Indexgy!K78</f>
        <v>0.78268499999999996</v>
      </c>
      <c r="L78" s="2">
        <f>0.083*Indexgy!L78</f>
        <v>4.9218999999999999</v>
      </c>
      <c r="M78" s="2">
        <f>0.043*Indexgy!M78</f>
        <v>4.5868099999999998</v>
      </c>
      <c r="N78" s="2">
        <f>0.002*Indexgy!N78</f>
        <v>0.14128000000000002</v>
      </c>
      <c r="O78" s="2">
        <f>0.027*Indexgy!O78</f>
        <v>2.4945300000000001</v>
      </c>
      <c r="P78" s="2">
        <f>0.023*Indexgy!P78</f>
        <v>1.4830400000000001</v>
      </c>
      <c r="Q78" s="2">
        <f>0.029*Indexgy!Q78</f>
        <v>2.41831</v>
      </c>
      <c r="R78" s="2">
        <f>0.028*Indexgy!R78</f>
        <v>2.1249199999999999</v>
      </c>
      <c r="S78" s="2">
        <f>0.12*Indexgy!S78</f>
        <v>8.2283999999999988</v>
      </c>
      <c r="T78" s="2">
        <f>0.059*Indexgy!T78</f>
        <v>5.4482369999999998</v>
      </c>
      <c r="U78" s="2">
        <f>0.051*Indexgy!U78</f>
        <v>4.1472689999999997</v>
      </c>
      <c r="V78" s="2">
        <f>0.022*Indexgy!V78</f>
        <v>1.3359719999999999</v>
      </c>
      <c r="W78" s="2">
        <f>0.017*Indexgy!W78</f>
        <v>1.051739</v>
      </c>
      <c r="X78" s="2">
        <f>0.013*Indexgy!X78</f>
        <v>0.77000299999999999</v>
      </c>
      <c r="Y78" s="2">
        <f>0.016*Indexgy!Y78</f>
        <v>1.74512</v>
      </c>
      <c r="Z78" s="12">
        <f>Indexgy!Z78</f>
        <v>78.652000000000001</v>
      </c>
      <c r="AA78">
        <f t="shared" si="5"/>
        <v>83.118931000000003</v>
      </c>
      <c r="AB78" s="2">
        <v>83.11</v>
      </c>
      <c r="AC78" s="2">
        <f t="shared" si="6"/>
        <v>83.11</v>
      </c>
      <c r="AD78">
        <f t="shared" si="7"/>
        <v>1.0566800589940497</v>
      </c>
      <c r="AE78">
        <f t="shared" si="8"/>
        <v>4.6603021592557159</v>
      </c>
    </row>
    <row r="79" spans="1:31" x14ac:dyDescent="0.2">
      <c r="A79" s="1">
        <v>1977</v>
      </c>
      <c r="B79" s="2">
        <f>0.103*Indexgy!B79</f>
        <v>12.839979999999999</v>
      </c>
      <c r="C79" s="2">
        <f>0.027*Indexgy!C79</f>
        <v>2.9265300000000001</v>
      </c>
      <c r="D79" s="2">
        <f>0.016*Indexgy!D79</f>
        <v>1.8342400000000001</v>
      </c>
      <c r="E79" s="2">
        <f>0.03*Indexgy!E79</f>
        <v>2.5229699999999999</v>
      </c>
      <c r="F79" s="2">
        <f>0.081*Indexgy!F79</f>
        <v>6.6522869999999994</v>
      </c>
      <c r="G79" s="2">
        <f>0.068*Indexgy!G79</f>
        <v>6.2411760000000003</v>
      </c>
      <c r="H79" s="2">
        <f>0.073*Indexgy!H79</f>
        <v>6.9517169999999995</v>
      </c>
      <c r="I79" s="2">
        <f>0.051*Indexgy!I79</f>
        <v>3.9642300000000001</v>
      </c>
      <c r="J79" s="2">
        <f>0.009*Indexgy!J79</f>
        <v>0.72224999999999995</v>
      </c>
      <c r="K79" s="2">
        <f>0.009*Indexgy!K79</f>
        <v>0.83561399999999997</v>
      </c>
      <c r="L79" s="2">
        <f>0.083*Indexgy!L79</f>
        <v>7.3347100000000012</v>
      </c>
      <c r="M79" s="2">
        <f>0.043*Indexgy!M79</f>
        <v>4.3958899999999996</v>
      </c>
      <c r="N79" s="2">
        <f>0.002*Indexgy!N79</f>
        <v>0.17910000000000001</v>
      </c>
      <c r="O79" s="2">
        <f>0.027*Indexgy!O79</f>
        <v>2.5110000000000001</v>
      </c>
      <c r="P79" s="2">
        <f>0.023*Indexgy!P79</f>
        <v>1.6231099999999998</v>
      </c>
      <c r="Q79" s="2">
        <f>0.029*Indexgy!Q79</f>
        <v>2.57056</v>
      </c>
      <c r="R79" s="2">
        <f>0.028*Indexgy!R79</f>
        <v>2.2335599999999998</v>
      </c>
      <c r="S79" s="2">
        <f>0.12*Indexgy!S79</f>
        <v>11.149199999999999</v>
      </c>
      <c r="T79" s="2">
        <f>0.059*Indexgy!T79</f>
        <v>5.2099359999999999</v>
      </c>
      <c r="U79" s="2">
        <f>0.051*Indexgy!U79</f>
        <v>4.7917559999999995</v>
      </c>
      <c r="V79" s="2">
        <f>0.022*Indexgy!V79</f>
        <v>1.8803839999999998</v>
      </c>
      <c r="W79" s="2">
        <f>0.017*Indexgy!W79</f>
        <v>1.1167130000000001</v>
      </c>
      <c r="X79" s="2">
        <f>0.013*Indexgy!X79</f>
        <v>1.023334</v>
      </c>
      <c r="Y79" s="2">
        <f>0.016*Indexgy!Y79</f>
        <v>1.60816</v>
      </c>
      <c r="Z79" s="12">
        <f>Indexgy!Z79</f>
        <v>86.516999999999996</v>
      </c>
      <c r="AA79">
        <f t="shared" si="5"/>
        <v>93.118407000000005</v>
      </c>
      <c r="AB79" s="2">
        <v>93.125</v>
      </c>
      <c r="AC79" s="2">
        <f t="shared" si="6"/>
        <v>93.125</v>
      </c>
      <c r="AD79">
        <f t="shared" si="7"/>
        <v>1.0763780528682225</v>
      </c>
      <c r="AE79">
        <f t="shared" si="8"/>
        <v>4.6787719362679168</v>
      </c>
    </row>
    <row r="80" spans="1:31" x14ac:dyDescent="0.2">
      <c r="A80" s="1">
        <v>1978</v>
      </c>
      <c r="B80" s="2">
        <f>0.103*Indexgy!B80</f>
        <v>8.8437859999999997</v>
      </c>
      <c r="C80" s="2">
        <f>0.027*Indexgy!C80</f>
        <v>2.6301509999999997</v>
      </c>
      <c r="D80" s="2">
        <f>0.016*Indexgy!D80</f>
        <v>1.4941759999999999</v>
      </c>
      <c r="E80" s="2">
        <f>0.03*Indexgy!E80</f>
        <v>3.4062000000000001</v>
      </c>
      <c r="F80" s="2">
        <f>0.081*Indexgy!F80</f>
        <v>7.7437620000000003</v>
      </c>
      <c r="G80" s="2">
        <f>0.068*Indexgy!G80</f>
        <v>6.594844000000001</v>
      </c>
      <c r="H80" s="2">
        <f>0.073*Indexgy!H80</f>
        <v>6.6778209999999998</v>
      </c>
      <c r="I80" s="2">
        <f>0.051*Indexgy!I80</f>
        <v>4.2416700000000001</v>
      </c>
      <c r="J80" s="2">
        <f>0.009*Indexgy!J80</f>
        <v>0.87200999999999995</v>
      </c>
      <c r="K80" s="2">
        <f>0.009*Indexgy!K80</f>
        <v>0.87393599999999994</v>
      </c>
      <c r="L80" s="2">
        <f>0.083*Indexgy!L80</f>
        <v>8.4203500000000009</v>
      </c>
      <c r="M80" s="2">
        <f>0.043*Indexgy!M80</f>
        <v>3.9822299999999995</v>
      </c>
      <c r="N80" s="2">
        <f>0.002*Indexgy!N80</f>
        <v>0.20948</v>
      </c>
      <c r="O80" s="2">
        <f>0.027*Indexgy!O80</f>
        <v>2.6028000000000002</v>
      </c>
      <c r="P80" s="2">
        <f>0.023*Indexgy!P80</f>
        <v>2.0709200000000001</v>
      </c>
      <c r="Q80" s="2">
        <f>0.029*Indexgy!Q80</f>
        <v>2.9962800000000001</v>
      </c>
      <c r="R80" s="2">
        <f>0.028*Indexgy!R80</f>
        <v>2.6992000000000003</v>
      </c>
      <c r="S80" s="2">
        <f>0.12*Indexgy!S80</f>
        <v>11.065199999999999</v>
      </c>
      <c r="T80" s="2">
        <f>0.059*Indexgy!T80</f>
        <v>5.1861589999999991</v>
      </c>
      <c r="U80" s="2">
        <f>0.051*Indexgy!U80</f>
        <v>4.9599029999999997</v>
      </c>
      <c r="V80" s="2">
        <f>0.022*Indexgy!V80</f>
        <v>2.2145199999999998</v>
      </c>
      <c r="W80" s="2">
        <f>0.017*Indexgy!W80</f>
        <v>1.3044100000000001</v>
      </c>
      <c r="X80" s="2">
        <f>0.013*Indexgy!X80</f>
        <v>1.1216659999999998</v>
      </c>
      <c r="Y80" s="2">
        <f>0.016*Indexgy!Y80</f>
        <v>1.4481759999999999</v>
      </c>
      <c r="Z80" s="12">
        <f>Indexgy!Z80</f>
        <v>98.876000000000005</v>
      </c>
      <c r="AA80">
        <f t="shared" si="5"/>
        <v>93.659650000000013</v>
      </c>
      <c r="AB80" s="2">
        <v>93.626999999999995</v>
      </c>
      <c r="AC80" s="2">
        <f t="shared" si="6"/>
        <v>93.626999999999995</v>
      </c>
      <c r="AD80">
        <f t="shared" si="7"/>
        <v>0.94691330555443176</v>
      </c>
      <c r="AE80">
        <f t="shared" si="8"/>
        <v>4.5506224495963696</v>
      </c>
    </row>
    <row r="81" spans="1:31" x14ac:dyDescent="0.2">
      <c r="A81" s="1">
        <v>1979</v>
      </c>
      <c r="B81" s="2">
        <f>0.103*Indexgy!B81</f>
        <v>9.2167490000000001</v>
      </c>
      <c r="C81" s="2">
        <f>0.027*Indexgy!C81</f>
        <v>2.5434540000000001</v>
      </c>
      <c r="D81" s="2">
        <f>0.016*Indexgy!D81</f>
        <v>1.4716</v>
      </c>
      <c r="E81" s="2">
        <f>0.03*Indexgy!E81</f>
        <v>3.0707999999999998</v>
      </c>
      <c r="F81" s="2">
        <f>0.081*Indexgy!F81</f>
        <v>9.9038699999999995</v>
      </c>
      <c r="G81" s="2">
        <f>0.068*Indexgy!G81</f>
        <v>7.5643200000000004</v>
      </c>
      <c r="H81" s="2">
        <f>0.073*Indexgy!H81</f>
        <v>8.2701700000000002</v>
      </c>
      <c r="I81" s="2">
        <f>0.051*Indexgy!I81</f>
        <v>7.0940999999999992</v>
      </c>
      <c r="J81" s="2">
        <f>0.009*Indexgy!J81</f>
        <v>1.1056499999999998</v>
      </c>
      <c r="K81" s="2">
        <f>0.009*Indexgy!K81</f>
        <v>0.99044999999999994</v>
      </c>
      <c r="L81" s="2">
        <f>0.083*Indexgy!L81</f>
        <v>9.1441100000000013</v>
      </c>
      <c r="M81" s="2">
        <f>0.043*Indexgy!M81</f>
        <v>4.5218799999999995</v>
      </c>
      <c r="N81" s="2">
        <f>0.002*Indexgy!N81</f>
        <v>0.21142</v>
      </c>
      <c r="O81" s="2">
        <f>0.027*Indexgy!O81</f>
        <v>2.9861999999999997</v>
      </c>
      <c r="P81" s="2">
        <f>0.023*Indexgy!P81</f>
        <v>3.2061999999999999</v>
      </c>
      <c r="Q81" s="2">
        <f>0.029*Indexgy!Q81</f>
        <v>3.1331600000000002</v>
      </c>
      <c r="R81" s="2">
        <f>0.028*Indexgy!R81</f>
        <v>3.4672399999999999</v>
      </c>
      <c r="S81" s="2">
        <f>0.12*Indexgy!S81</f>
        <v>13.785599999999999</v>
      </c>
      <c r="T81" s="2">
        <f>0.059*Indexgy!T81</f>
        <v>7.3036099999999999</v>
      </c>
      <c r="U81" s="2">
        <f>0.051*Indexgy!U81</f>
        <v>5.5482899999999997</v>
      </c>
      <c r="V81" s="2">
        <f>0.022*Indexgy!V81</f>
        <v>2.5051399999999999</v>
      </c>
      <c r="W81" s="2">
        <f>0.017*Indexgy!W81</f>
        <v>2.6788600000000002</v>
      </c>
      <c r="X81" s="2">
        <f>0.013*Indexgy!X81</f>
        <v>1.7549999999999999</v>
      </c>
      <c r="Y81" s="2">
        <f>0.016*Indexgy!Y81</f>
        <v>1.7436800000000001</v>
      </c>
      <c r="Z81" s="12">
        <f>Indexgy!Z81</f>
        <v>114.61</v>
      </c>
      <c r="AA81">
        <f t="shared" si="5"/>
        <v>113.221553</v>
      </c>
      <c r="AB81" s="2">
        <v>113.25</v>
      </c>
      <c r="AC81" s="2">
        <f t="shared" si="6"/>
        <v>113.25</v>
      </c>
      <c r="AD81">
        <f t="shared" si="7"/>
        <v>0.9881336707093622</v>
      </c>
      <c r="AE81">
        <f t="shared" si="8"/>
        <v>4.5932328898426267</v>
      </c>
    </row>
    <row r="82" spans="1:31" x14ac:dyDescent="0.2">
      <c r="A82" s="1">
        <v>1980</v>
      </c>
      <c r="B82" s="2">
        <f>0.103*Indexgy!B82</f>
        <v>8.3110699999999991</v>
      </c>
      <c r="C82" s="2">
        <f>0.027*Indexgy!C82</f>
        <v>2.0087459999999999</v>
      </c>
      <c r="D82" s="2">
        <f>0.016*Indexgy!D82</f>
        <v>1.5227680000000001</v>
      </c>
      <c r="E82" s="2">
        <f>0.03*Indexgy!E82</f>
        <v>4.0217999999999998</v>
      </c>
      <c r="F82" s="2">
        <f>0.081*Indexgy!F82</f>
        <v>10.96092</v>
      </c>
      <c r="G82" s="2">
        <f>0.068*Indexgy!G82</f>
        <v>8.2055600000000002</v>
      </c>
      <c r="H82" s="2">
        <f>0.073*Indexgy!H82</f>
        <v>24.54552</v>
      </c>
      <c r="I82" s="2">
        <f>0.051*Indexgy!I82</f>
        <v>8.4170399999999983</v>
      </c>
      <c r="J82" s="2">
        <f>0.009*Indexgy!J82</f>
        <v>1.2628799999999998</v>
      </c>
      <c r="K82" s="2">
        <f>0.009*Indexgy!K82</f>
        <v>1.1528999999999998</v>
      </c>
      <c r="L82" s="2">
        <f>0.083*Indexgy!L82</f>
        <v>8.2277900000000006</v>
      </c>
      <c r="M82" s="2">
        <f>0.043*Indexgy!M82</f>
        <v>5.1144199999999991</v>
      </c>
      <c r="N82" s="2">
        <f>0.002*Indexgy!N82</f>
        <v>0.19674000000000003</v>
      </c>
      <c r="O82" s="2">
        <f>0.027*Indexgy!O82</f>
        <v>3.1095899999999999</v>
      </c>
      <c r="P82" s="2">
        <f>0.023*Indexgy!P82</f>
        <v>2.0147999999999997</v>
      </c>
      <c r="Q82" s="2">
        <f>0.029*Indexgy!Q82</f>
        <v>3.2091400000000001</v>
      </c>
      <c r="R82" s="2">
        <f>0.028*Indexgy!R82</f>
        <v>3.9594800000000001</v>
      </c>
      <c r="S82" s="2">
        <f>0.12*Indexgy!S82</f>
        <v>16.77</v>
      </c>
      <c r="T82" s="2">
        <f>0.059*Indexgy!T82</f>
        <v>8.1048299999999998</v>
      </c>
      <c r="U82" s="2">
        <f>0.051*Indexgy!U82</f>
        <v>6.4826099999999993</v>
      </c>
      <c r="V82" s="2">
        <f>0.022*Indexgy!V82</f>
        <v>2.9757199999999995</v>
      </c>
      <c r="W82" s="2">
        <f>0.017*Indexgy!W82</f>
        <v>4.9840600000000004</v>
      </c>
      <c r="X82" s="2">
        <f>0.013*Indexgy!X82</f>
        <v>1.4142699999999999</v>
      </c>
      <c r="Y82" s="2">
        <f>0.016*Indexgy!Y82</f>
        <v>1.7487999999999999</v>
      </c>
      <c r="Z82" s="12">
        <f>Indexgy!Z82</f>
        <v>125.47</v>
      </c>
      <c r="AA82">
        <f t="shared" si="5"/>
        <v>138.72145399999994</v>
      </c>
      <c r="AB82" s="2">
        <v>138.83000000000001</v>
      </c>
      <c r="AC82" s="2">
        <f t="shared" si="6"/>
        <v>138.83000000000001</v>
      </c>
      <c r="AD82">
        <f t="shared" si="7"/>
        <v>1.1064796365665099</v>
      </c>
      <c r="AE82">
        <f t="shared" si="8"/>
        <v>4.7063536628631937</v>
      </c>
    </row>
    <row r="83" spans="1:31" x14ac:dyDescent="0.2">
      <c r="A83" s="1">
        <v>1981</v>
      </c>
      <c r="B83" s="2">
        <f>0.103*Indexgy!B83</f>
        <v>6.8193209999999986</v>
      </c>
      <c r="C83" s="2">
        <f>0.027*Indexgy!C83</f>
        <v>1.6040970000000001</v>
      </c>
      <c r="D83" s="2">
        <f>0.016*Indexgy!D83</f>
        <v>1.3768</v>
      </c>
      <c r="E83" s="2">
        <f>0.03*Indexgy!E83</f>
        <v>4.4768999999999997</v>
      </c>
      <c r="F83" s="2">
        <f>0.081*Indexgy!F83</f>
        <v>11.282489999999999</v>
      </c>
      <c r="G83" s="2">
        <f>0.068*Indexgy!G83</f>
        <v>8.5659600000000005</v>
      </c>
      <c r="H83" s="2">
        <f>0.073*Indexgy!H83</f>
        <v>14.5197</v>
      </c>
      <c r="I83" s="2">
        <f>0.051*Indexgy!I83</f>
        <v>7.2236399999999987</v>
      </c>
      <c r="J83" s="2">
        <f>0.009*Indexgy!J83</f>
        <v>1.1985299999999999</v>
      </c>
      <c r="K83" s="2">
        <f>0.009*Indexgy!K83</f>
        <v>1.2207599999999998</v>
      </c>
      <c r="L83" s="2">
        <f>0.083*Indexgy!L83</f>
        <v>7.9381200000000005</v>
      </c>
      <c r="M83" s="2">
        <f>0.043*Indexgy!M83</f>
        <v>4.6844199999999994</v>
      </c>
      <c r="N83" s="2">
        <f>0.002*Indexgy!N83</f>
        <v>0.17704</v>
      </c>
      <c r="O83" s="2">
        <f>0.027*Indexgy!O83</f>
        <v>2.8903499999999998</v>
      </c>
      <c r="P83" s="2">
        <f>0.023*Indexgy!P83</f>
        <v>1.9227999999999998</v>
      </c>
      <c r="Q83" s="2">
        <f>0.029*Indexgy!Q83</f>
        <v>3.6502300000000005</v>
      </c>
      <c r="R83" s="2">
        <f>0.028*Indexgy!R83</f>
        <v>3.04948</v>
      </c>
      <c r="S83" s="2">
        <f>0.12*Indexgy!S83</f>
        <v>13.233599999999999</v>
      </c>
      <c r="T83" s="2">
        <f>0.059*Indexgy!T83</f>
        <v>6.6304199999999991</v>
      </c>
      <c r="U83" s="2">
        <f>0.051*Indexgy!U83</f>
        <v>7.0986899999999995</v>
      </c>
      <c r="V83" s="2">
        <f>0.022*Indexgy!V83</f>
        <v>2.54122</v>
      </c>
      <c r="W83" s="2">
        <f>0.017*Indexgy!W83</f>
        <v>2.5318100000000001</v>
      </c>
      <c r="X83" s="2">
        <f>0.013*Indexgy!X83</f>
        <v>1.2179959999999999</v>
      </c>
      <c r="Y83" s="2">
        <f>0.016*Indexgy!Y83</f>
        <v>2.0836799999999998</v>
      </c>
      <c r="Z83" s="12">
        <f>Indexgy!Z83</f>
        <v>119.1</v>
      </c>
      <c r="AA83">
        <f t="shared" si="5"/>
        <v>117.93805399999998</v>
      </c>
      <c r="AB83" s="2">
        <v>117.94</v>
      </c>
      <c r="AC83" s="2">
        <f t="shared" si="6"/>
        <v>117.94</v>
      </c>
      <c r="AD83">
        <f t="shared" si="7"/>
        <v>0.99026028547439127</v>
      </c>
      <c r="AE83">
        <f t="shared" si="8"/>
        <v>4.5953827301991952</v>
      </c>
    </row>
    <row r="84" spans="1:31" x14ac:dyDescent="0.2">
      <c r="A84" s="1">
        <v>1982</v>
      </c>
      <c r="B84" s="2">
        <f>0.103*Indexgy!B84</f>
        <v>7.4591569999999994</v>
      </c>
      <c r="C84" s="2">
        <f>0.027*Indexgy!C84</f>
        <v>1.3393079999999999</v>
      </c>
      <c r="D84" s="2">
        <f>0.016*Indexgy!D84</f>
        <v>1.3191520000000001</v>
      </c>
      <c r="E84" s="2">
        <f>0.03*Indexgy!E84</f>
        <v>2.7159599999999999</v>
      </c>
      <c r="F84" s="2">
        <f>0.081*Indexgy!F84</f>
        <v>9.5612400000000015</v>
      </c>
      <c r="G84" s="2">
        <f>0.068*Indexgy!G84</f>
        <v>7.159040000000001</v>
      </c>
      <c r="H84" s="2">
        <f>0.073*Indexgy!H84</f>
        <v>7.2308689999999993</v>
      </c>
      <c r="I84" s="2">
        <f>0.051*Indexgy!I84</f>
        <v>5.7349499999999995</v>
      </c>
      <c r="J84" s="2">
        <f>0.009*Indexgy!J84</f>
        <v>1.0403099999999998</v>
      </c>
      <c r="K84" s="2">
        <f>0.009*Indexgy!K84</f>
        <v>1.13859</v>
      </c>
      <c r="L84" s="2">
        <f>0.083*Indexgy!L84</f>
        <v>6.1046500000000004</v>
      </c>
      <c r="M84" s="2">
        <f>0.043*Indexgy!M84</f>
        <v>4.0622099999999994</v>
      </c>
      <c r="N84" s="2">
        <f>0.002*Indexgy!N84</f>
        <v>0.16436000000000001</v>
      </c>
      <c r="O84" s="2">
        <f>0.027*Indexgy!O84</f>
        <v>2.6540999999999997</v>
      </c>
      <c r="P84" s="2">
        <f>0.023*Indexgy!P84</f>
        <v>1.8588599999999997</v>
      </c>
      <c r="Q84" s="2">
        <f>0.029*Indexgy!Q84</f>
        <v>3.98489</v>
      </c>
      <c r="R84" s="2">
        <f>0.028*Indexgy!R84</f>
        <v>2.4413200000000002</v>
      </c>
      <c r="S84" s="2">
        <f>0.12*Indexgy!S84</f>
        <v>11.158799999999999</v>
      </c>
      <c r="T84" s="2">
        <f>0.059*Indexgy!T84</f>
        <v>5.7696689999999995</v>
      </c>
      <c r="U84" s="2">
        <f>0.051*Indexgy!U84</f>
        <v>7.0986899999999995</v>
      </c>
      <c r="V84" s="2">
        <f>0.022*Indexgy!V84</f>
        <v>2.2996599999999998</v>
      </c>
      <c r="W84" s="2">
        <f>0.017*Indexgy!W84</f>
        <v>1.92032</v>
      </c>
      <c r="X84" s="2">
        <f>0.013*Indexgy!X84</f>
        <v>0.79588599999999998</v>
      </c>
      <c r="Y84" s="2">
        <f>0.016*Indexgy!Y84</f>
        <v>1.79952</v>
      </c>
      <c r="Z84" s="12">
        <f>Indexgy!Z84</f>
        <v>115.73</v>
      </c>
      <c r="AA84">
        <f t="shared" si="5"/>
        <v>96.81151100000001</v>
      </c>
      <c r="AB84" s="2">
        <v>96.784000000000006</v>
      </c>
      <c r="AC84" s="2">
        <f t="shared" si="6"/>
        <v>96.784000000000006</v>
      </c>
      <c r="AD84">
        <f t="shared" si="7"/>
        <v>0.83629136783893543</v>
      </c>
      <c r="AE84">
        <f t="shared" si="8"/>
        <v>4.4263919854926632</v>
      </c>
    </row>
    <row r="85" spans="1:31" x14ac:dyDescent="0.2">
      <c r="A85" s="1">
        <v>1983</v>
      </c>
      <c r="B85" s="2">
        <f>0.103*Indexgy!B85</f>
        <v>7.0089439999999996</v>
      </c>
      <c r="C85" s="2">
        <f>0.027*Indexgy!C85</f>
        <v>1.6354979999999999</v>
      </c>
      <c r="D85" s="2">
        <f>0.016*Indexgy!D85</f>
        <v>1.5894239999999999</v>
      </c>
      <c r="E85" s="2">
        <f>0.03*Indexgy!E85</f>
        <v>2.5678800000000002</v>
      </c>
      <c r="F85" s="2">
        <f>0.081*Indexgy!F85</f>
        <v>9.737820000000001</v>
      </c>
      <c r="G85" s="2">
        <f>0.068*Indexgy!G85</f>
        <v>8.9059600000000003</v>
      </c>
      <c r="H85" s="2">
        <f>0.073*Indexgy!H85</f>
        <v>7.2659820000000002</v>
      </c>
      <c r="I85" s="2">
        <f>0.051*Indexgy!I85</f>
        <v>5.5528799999999991</v>
      </c>
      <c r="J85" s="2">
        <f>0.009*Indexgy!J85</f>
        <v>0.84473999999999994</v>
      </c>
      <c r="K85" s="2">
        <f>0.009*Indexgy!K85</f>
        <v>1.30437</v>
      </c>
      <c r="L85" s="2">
        <f>0.083*Indexgy!L85</f>
        <v>7.2384300000000001</v>
      </c>
      <c r="M85" s="2">
        <f>0.043*Indexgy!M85</f>
        <v>4.6667899999999998</v>
      </c>
      <c r="N85" s="2">
        <f>0.002*Indexgy!N85</f>
        <v>0.17228000000000002</v>
      </c>
      <c r="O85" s="2">
        <f>0.027*Indexgy!O85</f>
        <v>2.4586200000000002</v>
      </c>
      <c r="P85" s="2">
        <f>0.023*Indexgy!P85</f>
        <v>2.1946599999999998</v>
      </c>
      <c r="Q85" s="2">
        <f>0.029*Indexgy!Q85</f>
        <v>4.1066900000000004</v>
      </c>
      <c r="R85" s="2">
        <f>0.028*Indexgy!R85</f>
        <v>3.0158799999999997</v>
      </c>
      <c r="S85" s="2">
        <f>0.12*Indexgy!S85</f>
        <v>11.4528</v>
      </c>
      <c r="T85" s="2">
        <f>0.059*Indexgy!T85</f>
        <v>6.1619599999999997</v>
      </c>
      <c r="U85" s="2">
        <f>0.051*Indexgy!U85</f>
        <v>7.2578099999999992</v>
      </c>
      <c r="V85" s="2">
        <f>0.022*Indexgy!V85</f>
        <v>2.2675399999999999</v>
      </c>
      <c r="W85" s="2">
        <f>0.017*Indexgy!W85</f>
        <v>2.7631800000000002</v>
      </c>
      <c r="X85" s="2">
        <f>0.013*Indexgy!X85</f>
        <v>0.67675399999999997</v>
      </c>
      <c r="Y85" s="2">
        <f>0.016*Indexgy!Y85</f>
        <v>1.9359999999999999</v>
      </c>
      <c r="Z85" s="12">
        <f>Indexgy!Z85</f>
        <v>110.49</v>
      </c>
      <c r="AA85">
        <f t="shared" si="5"/>
        <v>102.78289199999998</v>
      </c>
      <c r="AB85" s="2">
        <v>102.78</v>
      </c>
      <c r="AC85" s="2">
        <f t="shared" si="6"/>
        <v>102.78</v>
      </c>
      <c r="AD85">
        <f t="shared" si="7"/>
        <v>0.93021992940537612</v>
      </c>
      <c r="AE85">
        <f t="shared" si="8"/>
        <v>4.532835948427091</v>
      </c>
    </row>
    <row r="86" spans="1:31" x14ac:dyDescent="0.2">
      <c r="A86" s="1">
        <v>1984</v>
      </c>
      <c r="B86" s="2">
        <f>0.103*Indexgy!B86</f>
        <v>7.6786499999999993</v>
      </c>
      <c r="C86" s="2">
        <f>0.027*Indexgy!C86</f>
        <v>1.89297</v>
      </c>
      <c r="D86" s="2">
        <f>0.016*Indexgy!D86</f>
        <v>2.3603200000000002</v>
      </c>
      <c r="E86" s="2">
        <f>0.03*Indexgy!E86</f>
        <v>2.3379000000000003</v>
      </c>
      <c r="F86" s="2">
        <f>0.081*Indexgy!F86</f>
        <v>9.5021100000000001</v>
      </c>
      <c r="G86" s="2">
        <f>0.068*Indexgy!G86</f>
        <v>8.8991600000000002</v>
      </c>
      <c r="H86" s="2">
        <f>0.073*Indexgy!H86</f>
        <v>4.4756299999999998</v>
      </c>
      <c r="I86" s="2">
        <f>0.051*Indexgy!I86</f>
        <v>5.17293</v>
      </c>
      <c r="J86" s="2">
        <f>0.009*Indexgy!J86</f>
        <v>0.84033000000000002</v>
      </c>
      <c r="K86" s="2">
        <f>0.009*Indexgy!K86</f>
        <v>1.125</v>
      </c>
      <c r="L86" s="2">
        <f>0.083*Indexgy!L86</f>
        <v>10.5327</v>
      </c>
      <c r="M86" s="2">
        <f>0.043*Indexgy!M86</f>
        <v>4.4956499999999995</v>
      </c>
      <c r="N86" s="2">
        <f>0.002*Indexgy!N86</f>
        <v>0.31474000000000002</v>
      </c>
      <c r="O86" s="2">
        <f>0.027*Indexgy!O86</f>
        <v>2.5201799999999999</v>
      </c>
      <c r="P86" s="2">
        <f>0.023*Indexgy!P86</f>
        <v>2.82463</v>
      </c>
      <c r="Q86" s="2">
        <f>0.029*Indexgy!Q86</f>
        <v>4.2891000000000004</v>
      </c>
      <c r="R86" s="2">
        <f>0.028*Indexgy!R86</f>
        <v>2.6753999999999998</v>
      </c>
      <c r="S86" s="2">
        <f>0.12*Indexgy!S86</f>
        <v>11.5656</v>
      </c>
      <c r="T86" s="2">
        <f>0.059*Indexgy!T86</f>
        <v>5.2852199999999998</v>
      </c>
      <c r="U86" s="2">
        <f>0.051*Indexgy!U86</f>
        <v>7.5694199999999991</v>
      </c>
      <c r="V86" s="2">
        <f>0.022*Indexgy!V86</f>
        <v>2.1940599999999999</v>
      </c>
      <c r="W86" s="2">
        <f>0.017*Indexgy!W86</f>
        <v>1.9660500000000003</v>
      </c>
      <c r="X86" s="2">
        <f>0.013*Indexgy!X86</f>
        <v>0.79754999999999998</v>
      </c>
      <c r="Y86" s="2">
        <f>0.016*Indexgy!Y86</f>
        <v>2.2736000000000001</v>
      </c>
      <c r="Z86" s="12">
        <f>Indexgy!Z86</f>
        <v>108.61</v>
      </c>
      <c r="AA86">
        <f t="shared" si="5"/>
        <v>103.58889999999998</v>
      </c>
      <c r="AB86" s="2">
        <v>103.54</v>
      </c>
      <c r="AC86" s="2">
        <f t="shared" si="6"/>
        <v>103.54</v>
      </c>
      <c r="AD86">
        <f t="shared" si="7"/>
        <v>0.95331921554184706</v>
      </c>
      <c r="AE86">
        <f t="shared" si="8"/>
        <v>4.5573647131699024</v>
      </c>
    </row>
    <row r="87" spans="1:31" x14ac:dyDescent="0.2">
      <c r="A87" s="1">
        <v>1985</v>
      </c>
      <c r="B87" s="2">
        <f>0.103*Indexgy!B87</f>
        <v>7.7795899999999998</v>
      </c>
      <c r="C87" s="2">
        <f>0.027*Indexgy!C87</f>
        <v>1.7728199999999998</v>
      </c>
      <c r="D87" s="2">
        <f>0.016*Indexgy!D87</f>
        <v>1.3507200000000001</v>
      </c>
      <c r="E87" s="2">
        <f>0.03*Indexgy!E87</f>
        <v>2.0021999999999998</v>
      </c>
      <c r="F87" s="2">
        <f>0.081*Indexgy!F87</f>
        <v>9.9565200000000011</v>
      </c>
      <c r="G87" s="2">
        <f>0.068*Indexgy!G87</f>
        <v>7.3474000000000004</v>
      </c>
      <c r="H87" s="2">
        <f>0.073*Indexgy!H87</f>
        <v>3.51057</v>
      </c>
      <c r="I87" s="2">
        <f>0.051*Indexgy!I87</f>
        <v>4.90212</v>
      </c>
      <c r="J87" s="2">
        <f>0.009*Indexgy!J87</f>
        <v>0.80711999999999995</v>
      </c>
      <c r="K87" s="2">
        <f>0.009*Indexgy!K87</f>
        <v>1.1827799999999997</v>
      </c>
      <c r="L87" s="2">
        <f>0.083*Indexgy!L87</f>
        <v>7.2384300000000001</v>
      </c>
      <c r="M87" s="2">
        <f>0.043*Indexgy!M87</f>
        <v>3.3195999999999999</v>
      </c>
      <c r="N87" s="2">
        <f>0.002*Indexgy!N87</f>
        <v>0.34612000000000004</v>
      </c>
      <c r="O87" s="2">
        <f>0.027*Indexgy!O87</f>
        <v>2.2347899999999998</v>
      </c>
      <c r="P87" s="2">
        <f>0.023*Indexgy!P87</f>
        <v>2.2753900000000002</v>
      </c>
      <c r="Q87" s="2">
        <f>0.029*Indexgy!Q87</f>
        <v>3.8633800000000003</v>
      </c>
      <c r="R87" s="2">
        <f>0.028*Indexgy!R87</f>
        <v>2.2374800000000001</v>
      </c>
      <c r="S87" s="2">
        <f>0.12*Indexgy!S87</f>
        <v>10.398</v>
      </c>
      <c r="T87" s="2">
        <f>0.059*Indexgy!T87</f>
        <v>5.1908199999999995</v>
      </c>
      <c r="U87" s="2">
        <f>0.051*Indexgy!U87</f>
        <v>7.5694199999999991</v>
      </c>
      <c r="V87" s="2">
        <f>0.022*Indexgy!V87</f>
        <v>2.0825199999999997</v>
      </c>
      <c r="W87" s="2">
        <f>0.017*Indexgy!W87</f>
        <v>1.4834200000000002</v>
      </c>
      <c r="X87" s="2">
        <f>0.013*Indexgy!X87</f>
        <v>0.59526999999999997</v>
      </c>
      <c r="Y87" s="2">
        <f>0.016*Indexgy!Y87</f>
        <v>1.88832</v>
      </c>
      <c r="Z87" s="12">
        <f>Indexgy!Z87</f>
        <v>109.59</v>
      </c>
      <c r="AA87">
        <f t="shared" si="5"/>
        <v>91.334799999999987</v>
      </c>
      <c r="AB87" s="2">
        <v>91.268000000000001</v>
      </c>
      <c r="AC87" s="2">
        <f t="shared" si="6"/>
        <v>91.268000000000001</v>
      </c>
      <c r="AD87">
        <f t="shared" si="7"/>
        <v>0.83281321288438726</v>
      </c>
      <c r="AE87">
        <f t="shared" si="8"/>
        <v>4.4222242897961141</v>
      </c>
    </row>
    <row r="88" spans="1:31" x14ac:dyDescent="0.2">
      <c r="A88" s="1">
        <v>1986</v>
      </c>
      <c r="B88" s="2">
        <f>0.103*Indexgy!B88</f>
        <v>10.35356</v>
      </c>
      <c r="C88" s="2">
        <f>0.027*Indexgy!C88</f>
        <v>1.6464599999999998</v>
      </c>
      <c r="D88" s="2">
        <f>0.016*Indexgy!D88</f>
        <v>1.31664</v>
      </c>
      <c r="E88" s="2">
        <f>0.03*Indexgy!E88</f>
        <v>1.9662000000000002</v>
      </c>
      <c r="F88" s="2">
        <f>0.081*Indexgy!F88</f>
        <v>9.1918800000000012</v>
      </c>
      <c r="G88" s="2">
        <f>0.068*Indexgy!G88</f>
        <v>5.8282800000000003</v>
      </c>
      <c r="H88" s="2">
        <f>0.073*Indexgy!H88</f>
        <v>5.3311899999999994</v>
      </c>
      <c r="I88" s="2">
        <f>0.051*Indexgy!I88</f>
        <v>4.7792099999999991</v>
      </c>
      <c r="J88" s="2">
        <f>0.009*Indexgy!J88</f>
        <v>0.94049999999999989</v>
      </c>
      <c r="K88" s="2">
        <f>0.009*Indexgy!K88</f>
        <v>1.2253499999999999</v>
      </c>
      <c r="L88" s="2">
        <f>0.083*Indexgy!L88</f>
        <v>3.6121600000000003</v>
      </c>
      <c r="M88" s="2">
        <f>0.043*Indexgy!M88</f>
        <v>2.6444999999999999</v>
      </c>
      <c r="N88" s="2">
        <f>0.002*Indexgy!N88</f>
        <v>0.15816</v>
      </c>
      <c r="O88" s="2">
        <f>0.027*Indexgy!O88</f>
        <v>2.13435</v>
      </c>
      <c r="P88" s="2">
        <f>0.023*Indexgy!P88</f>
        <v>2.2753900000000002</v>
      </c>
      <c r="Q88" s="2">
        <f>0.029*Indexgy!Q88</f>
        <v>3.8633800000000003</v>
      </c>
      <c r="R88" s="2">
        <f>0.028*Indexgy!R88</f>
        <v>2.2862</v>
      </c>
      <c r="S88" s="2">
        <f>0.12*Indexgy!S88</f>
        <v>10.058399999999999</v>
      </c>
      <c r="T88" s="2">
        <f>0.059*Indexgy!T88</f>
        <v>5.1135299999999999</v>
      </c>
      <c r="U88" s="2">
        <f>0.051*Indexgy!U88</f>
        <v>8.6047199999999986</v>
      </c>
      <c r="V88" s="2">
        <f>0.022*Indexgy!V88</f>
        <v>1.2883199999999999</v>
      </c>
      <c r="W88" s="2">
        <f>0.017*Indexgy!W88</f>
        <v>1.32345</v>
      </c>
      <c r="X88" s="2">
        <f>0.013*Indexgy!X88</f>
        <v>0.63244999999999996</v>
      </c>
      <c r="Y88" s="2">
        <f>0.016*Indexgy!Y88</f>
        <v>1.78624</v>
      </c>
      <c r="Z88" s="12">
        <f>Indexgy!Z88</f>
        <v>130.30000000000001</v>
      </c>
      <c r="AA88">
        <f t="shared" si="5"/>
        <v>88.360519999999994</v>
      </c>
      <c r="AB88" s="2">
        <v>88.358000000000004</v>
      </c>
      <c r="AC88" s="2">
        <f t="shared" si="6"/>
        <v>88.358000000000004</v>
      </c>
      <c r="AD88">
        <f t="shared" si="7"/>
        <v>0.67811204911742129</v>
      </c>
      <c r="AE88">
        <f t="shared" si="8"/>
        <v>4.2167274454767156</v>
      </c>
    </row>
    <row r="89" spans="1:31" x14ac:dyDescent="0.2">
      <c r="A89" s="1">
        <v>1987</v>
      </c>
      <c r="B89" s="2">
        <f>0.103*Indexgy!B89</f>
        <v>6.0066022413763767</v>
      </c>
      <c r="C89" s="2">
        <f>0.027*Indexgy!C89</f>
        <v>1.5386112964438234</v>
      </c>
      <c r="D89" s="2">
        <f>0.016*Indexgy!D89</f>
        <v>1.5153666039410829</v>
      </c>
      <c r="E89" s="2">
        <f>0.03*Indexgy!E89</f>
        <v>2.1013430303205842</v>
      </c>
      <c r="F89" s="2">
        <f>0.081*Indexgy!F89</f>
        <v>7.6692227338870991</v>
      </c>
      <c r="G89" s="2">
        <f>0.068*Indexgy!G89</f>
        <v>4.9573067796568919</v>
      </c>
      <c r="H89" s="2">
        <f>0.073*Indexgy!H89</f>
        <v>5.7916205095649094</v>
      </c>
      <c r="I89" s="2">
        <f>0.051*Indexgy!I89</f>
        <v>7.2730518153318959</v>
      </c>
      <c r="J89" s="2">
        <f>0.009*Indexgy!J89</f>
        <v>0.94621616376406936</v>
      </c>
      <c r="K89" s="2">
        <f>0.009*Indexgy!K89</f>
        <v>1.1957915303430078</v>
      </c>
      <c r="L89" s="2">
        <f>0.083*Indexgy!L89</f>
        <v>4.8367198700967844</v>
      </c>
      <c r="M89" s="2">
        <f>0.043*Indexgy!M89</f>
        <v>4.1187695994137759</v>
      </c>
      <c r="N89" s="2">
        <f>0.002*Indexgy!N89</f>
        <v>0.20525475389610393</v>
      </c>
      <c r="O89" s="2">
        <f>0.027*Indexgy!O89</f>
        <v>2.9512555139074634</v>
      </c>
      <c r="P89" s="2">
        <f>0.023*Indexgy!P89</f>
        <v>3.5032950723589771</v>
      </c>
      <c r="Q89" s="2">
        <f>0.029*Indexgy!Q89</f>
        <v>3.8714370565360969</v>
      </c>
      <c r="R89" s="2">
        <f>0.028*Indexgy!R89</f>
        <v>2.7230570140428672</v>
      </c>
      <c r="S89" s="2">
        <f>0.12*Indexgy!S89</f>
        <v>14.778165045429652</v>
      </c>
      <c r="T89" s="2">
        <f>0.059*Indexgy!T89</f>
        <v>6.6210358661798043</v>
      </c>
      <c r="U89" s="2">
        <f>0.051*Indexgy!U89</f>
        <v>6.9679385080550995</v>
      </c>
      <c r="V89" s="2">
        <f>0.022*Indexgy!V89</f>
        <v>1.1822702312866553</v>
      </c>
      <c r="W89" s="2">
        <f>0.017*Indexgy!W89</f>
        <v>1.6930789426854467</v>
      </c>
      <c r="X89" s="2">
        <f>0.013*Indexgy!X89</f>
        <v>0.93191963576158943</v>
      </c>
      <c r="Y89" s="2">
        <f>0.016*Indexgy!Y89</f>
        <v>1.8361189781579399</v>
      </c>
      <c r="Z89" s="12">
        <f>Indexgy!Z89</f>
        <v>142.9</v>
      </c>
      <c r="AA89">
        <f t="shared" si="5"/>
        <v>95.215448792438011</v>
      </c>
      <c r="AC89" s="2">
        <f>AA89</f>
        <v>95.215448792438011</v>
      </c>
      <c r="AD89">
        <f t="shared" si="7"/>
        <v>0.66630824907234432</v>
      </c>
      <c r="AE89">
        <f t="shared" si="8"/>
        <v>4.1991673069155553</v>
      </c>
    </row>
    <row r="90" spans="1:31" x14ac:dyDescent="0.2">
      <c r="A90" s="1">
        <v>1988</v>
      </c>
      <c r="B90" s="2">
        <f>0.103*Indexgy!B90</f>
        <v>7.275062355423521</v>
      </c>
      <c r="C90" s="2">
        <f>0.027*Indexgy!C90</f>
        <v>1.2225872331485721</v>
      </c>
      <c r="D90" s="2">
        <f>0.016*Indexgy!D90</f>
        <v>1.4481707312396921</v>
      </c>
      <c r="E90" s="2">
        <f>0.03*Indexgy!E90</f>
        <v>2.7168628202178127</v>
      </c>
      <c r="F90" s="2">
        <f>0.081*Indexgy!F90</f>
        <v>10.311801353803254</v>
      </c>
      <c r="G90" s="2">
        <f>0.068*Indexgy!G90</f>
        <v>7.0004768130161388</v>
      </c>
      <c r="H90" s="2">
        <f>0.073*Indexgy!H90</f>
        <v>8.7302681941518383</v>
      </c>
      <c r="I90" s="2">
        <f>0.051*Indexgy!I90</f>
        <v>7.6762879799549024</v>
      </c>
      <c r="J90" s="2">
        <f>0.009*Indexgy!J90</f>
        <v>1.0548745034281801</v>
      </c>
      <c r="K90" s="2">
        <f>0.009*Indexgy!K90</f>
        <v>1.4543574934036938</v>
      </c>
      <c r="L90" s="2">
        <f>0.083*Indexgy!L90</f>
        <v>6.1650551813595147</v>
      </c>
      <c r="M90" s="2">
        <f>0.043*Indexgy!M90</f>
        <v>3.4963944054714218</v>
      </c>
      <c r="N90" s="2">
        <f>0.002*Indexgy!N90</f>
        <v>0.23634350649350649</v>
      </c>
      <c r="O90" s="2">
        <f>0.027*Indexgy!O90</f>
        <v>3.3830274508499314</v>
      </c>
      <c r="P90" s="2">
        <f>0.023*Indexgy!P90</f>
        <v>3.8459823341077932</v>
      </c>
      <c r="Q90" s="2">
        <f>0.029*Indexgy!Q90</f>
        <v>3.4799243735016683</v>
      </c>
      <c r="R90" s="2">
        <f>0.028*Indexgy!R90</f>
        <v>3.1398315471791074</v>
      </c>
      <c r="S90" s="2">
        <f>0.12*Indexgy!S90</f>
        <v>16.208928838981269</v>
      </c>
      <c r="T90" s="2">
        <f>0.059*Indexgy!T90</f>
        <v>9.6639265150294502</v>
      </c>
      <c r="U90" s="2">
        <f>0.051*Indexgy!U90</f>
        <v>11.35796238597352</v>
      </c>
      <c r="V90" s="2">
        <f>0.022*Indexgy!V90</f>
        <v>1.2508847621745556</v>
      </c>
      <c r="W90" s="2">
        <f>0.017*Indexgy!W90</f>
        <v>1.5795629508078204</v>
      </c>
      <c r="X90" s="2">
        <f>0.013*Indexgy!X90</f>
        <v>1.0240188962472405</v>
      </c>
      <c r="Y90" s="2">
        <f>0.016*Indexgy!Y90</f>
        <v>2.8518443703304168</v>
      </c>
      <c r="Z90" s="12">
        <f>Indexgy!Z90</f>
        <v>153.30000000000001</v>
      </c>
      <c r="AA90">
        <f t="shared" si="5"/>
        <v>116.57443699629481</v>
      </c>
      <c r="AC90" s="2">
        <f t="shared" ref="AC90:AC120" si="9">AA90</f>
        <v>116.57443699629481</v>
      </c>
      <c r="AD90">
        <f t="shared" si="7"/>
        <v>0.76043337897126417</v>
      </c>
      <c r="AE90">
        <f t="shared" si="8"/>
        <v>4.3313034132523613</v>
      </c>
    </row>
    <row r="91" spans="1:31" x14ac:dyDescent="0.2">
      <c r="A91" s="1">
        <v>1989</v>
      </c>
      <c r="B91" s="2">
        <f>0.103*Indexgy!B91</f>
        <v>5.7243758606139012</v>
      </c>
      <c r="C91" s="2">
        <f>0.027*Indexgy!C91</f>
        <v>0.95748501598976277</v>
      </c>
      <c r="D91" s="2">
        <f>0.016*Indexgy!D91</f>
        <v>1.674708404873696</v>
      </c>
      <c r="E91" s="2">
        <f>0.03*Indexgy!E91</f>
        <v>2.9292573337861145</v>
      </c>
      <c r="F91" s="2">
        <f>0.081*Indexgy!F91</f>
        <v>11.558409094068049</v>
      </c>
      <c r="G91" s="2">
        <f>0.068*Indexgy!G91</f>
        <v>7.3017134204985927</v>
      </c>
      <c r="H91" s="2">
        <f>0.073*Indexgy!H91</f>
        <v>10.957814543984496</v>
      </c>
      <c r="I91" s="2">
        <f>0.051*Indexgy!I91</f>
        <v>7.8302895404472732</v>
      </c>
      <c r="J91" s="2">
        <f>0.009*Indexgy!J91</f>
        <v>1.015599381461054</v>
      </c>
      <c r="K91" s="2">
        <f>0.009*Indexgy!K91</f>
        <v>1.6633396306068595</v>
      </c>
      <c r="L91" s="2">
        <f>0.083*Indexgy!L91</f>
        <v>4.9410689285186971</v>
      </c>
      <c r="M91" s="2">
        <f>0.043*Indexgy!M91</f>
        <v>4.1829809301416701</v>
      </c>
      <c r="N91" s="2">
        <f>0.002*Indexgy!N91</f>
        <v>0.23845143506493505</v>
      </c>
      <c r="O91" s="2">
        <f>0.027*Indexgy!O91</f>
        <v>3.0509230302718708</v>
      </c>
      <c r="P91" s="2">
        <f>0.023*Indexgy!P91</f>
        <v>3.9497721921242452</v>
      </c>
      <c r="Q91" s="2">
        <f>0.029*Indexgy!Q91</f>
        <v>4.4665266481297978</v>
      </c>
      <c r="R91" s="2">
        <f>0.028*Indexgy!R91</f>
        <v>2.7233008844542987</v>
      </c>
      <c r="S91" s="2">
        <f>0.12*Indexgy!S91</f>
        <v>16.567048087125784</v>
      </c>
      <c r="T91" s="2">
        <f>0.059*Indexgy!T91</f>
        <v>10.580285307840985</v>
      </c>
      <c r="U91" s="2">
        <f>0.051*Indexgy!U91</f>
        <v>8.6865482614795528</v>
      </c>
      <c r="V91" s="2">
        <f>0.022*Indexgy!V91</f>
        <v>1.5139189565917706</v>
      </c>
      <c r="W91" s="2">
        <f>0.017*Indexgy!W91</f>
        <v>1.3283786283552006</v>
      </c>
      <c r="X91" s="2">
        <f>0.013*Indexgy!X91</f>
        <v>1.0505559713024282</v>
      </c>
      <c r="Y91" s="2">
        <f>0.016*Indexgy!Y91</f>
        <v>3.8124172525206781</v>
      </c>
      <c r="Z91" s="1">
        <f>Indexgy!Z91</f>
        <v>152.92536698788678</v>
      </c>
      <c r="AA91">
        <f t="shared" si="5"/>
        <v>118.70516874025171</v>
      </c>
      <c r="AC91" s="2">
        <f t="shared" si="9"/>
        <v>118.70516874025171</v>
      </c>
      <c r="AD91">
        <f t="shared" si="7"/>
        <v>0.77622941882267549</v>
      </c>
      <c r="AE91">
        <f t="shared" si="8"/>
        <v>4.3518630263081741</v>
      </c>
    </row>
    <row r="92" spans="1:31" x14ac:dyDescent="0.2">
      <c r="A92" s="1">
        <v>1990</v>
      </c>
      <c r="B92" s="2">
        <f>0.103*Indexgy!B92</f>
        <v>4.7290303155459039</v>
      </c>
      <c r="C92" s="2">
        <f>0.027*Indexgy!C92</f>
        <v>0.97731367425804383</v>
      </c>
      <c r="D92" s="2">
        <f>0.016*Indexgy!D92</f>
        <v>1.8882252042410772</v>
      </c>
      <c r="E92" s="2">
        <f>0.03*Indexgy!E92</f>
        <v>2.6520755579153801</v>
      </c>
      <c r="F92" s="2">
        <f>0.081*Indexgy!F92</f>
        <v>8.9721288882283687</v>
      </c>
      <c r="G92" s="2">
        <f>0.068*Indexgy!G92</f>
        <v>7.1576437386591589</v>
      </c>
      <c r="H92" s="2">
        <f>0.073*Indexgy!H92</f>
        <v>10.752194880923021</v>
      </c>
      <c r="I92" s="2">
        <f>0.051*Indexgy!I92</f>
        <v>7.8170876867297867</v>
      </c>
      <c r="J92" s="2">
        <f>0.009*Indexgy!J92</f>
        <v>1.1624425748736065</v>
      </c>
      <c r="K92" s="2">
        <f>0.009*Indexgy!K92</f>
        <v>1.6453921108179415</v>
      </c>
      <c r="L92" s="2">
        <f>0.083*Indexgy!L92</f>
        <v>4.086534747387895</v>
      </c>
      <c r="M92" s="2">
        <f>0.043*Indexgy!M92</f>
        <v>4.5447630581338547</v>
      </c>
      <c r="N92" s="2">
        <f>0.002*Indexgy!N92</f>
        <v>0.26080825324675327</v>
      </c>
      <c r="O92" s="2">
        <f>0.027*Indexgy!O92</f>
        <v>2.4841507676949131</v>
      </c>
      <c r="P92" s="2">
        <f>0.023*Indexgy!P92</f>
        <v>4.046834099140864</v>
      </c>
      <c r="Q92" s="2">
        <f>0.029*Indexgy!Q92</f>
        <v>4.7832489132902927</v>
      </c>
      <c r="R92" s="2">
        <f>0.028*Indexgy!R92</f>
        <v>2.4879659374230099</v>
      </c>
      <c r="S92" s="2">
        <f>0.12*Indexgy!S92</f>
        <v>19.284182166616688</v>
      </c>
      <c r="T92" s="2">
        <f>0.059*Indexgy!T92</f>
        <v>9.8860515892496785</v>
      </c>
      <c r="U92" s="2">
        <f>0.051*Indexgy!U92</f>
        <v>7.2974129167426902</v>
      </c>
      <c r="V92" s="2">
        <f>0.022*Indexgy!V92</f>
        <v>1.0794873906145657</v>
      </c>
      <c r="W92" s="2">
        <f>0.017*Indexgy!W92</f>
        <v>1.180634820342527</v>
      </c>
      <c r="X92" s="2">
        <f>0.013*Indexgy!X92</f>
        <v>1.2659745805739513</v>
      </c>
      <c r="Y92" s="2">
        <f>0.016*Indexgy!Y92</f>
        <v>3.4769061501288654</v>
      </c>
      <c r="Z92" s="1">
        <f>Indexgy!Z92</f>
        <v>166.64735090735178</v>
      </c>
      <c r="AA92">
        <f t="shared" si="5"/>
        <v>113.91849002277884</v>
      </c>
      <c r="AC92" s="2">
        <f t="shared" si="9"/>
        <v>113.91849002277884</v>
      </c>
      <c r="AD92">
        <f t="shared" si="7"/>
        <v>0.68359016451519983</v>
      </c>
      <c r="AE92">
        <f t="shared" si="8"/>
        <v>4.2247734703662374</v>
      </c>
    </row>
    <row r="93" spans="1:31" x14ac:dyDescent="0.2">
      <c r="A93" s="1">
        <v>1991</v>
      </c>
      <c r="B93" s="2">
        <f>0.103*Indexgy!B93</f>
        <v>4.4921232091794421</v>
      </c>
      <c r="C93" s="2">
        <f>0.027*Indexgy!C93</f>
        <v>0.92207118663123722</v>
      </c>
      <c r="D93" s="2">
        <f>0.016*Indexgy!D93</f>
        <v>1.5362810209156739</v>
      </c>
      <c r="E93" s="2">
        <f>0.03*Indexgy!E93</f>
        <v>2.8716505237287882</v>
      </c>
      <c r="F93" s="2">
        <f>0.081*Indexgy!F93</f>
        <v>8.2115258245829352</v>
      </c>
      <c r="G93" s="2">
        <f>0.068*Indexgy!G93</f>
        <v>7.0332199225251024</v>
      </c>
      <c r="H93" s="2">
        <f>0.073*Indexgy!H93</f>
        <v>7.6764674209617736</v>
      </c>
      <c r="I93" s="2">
        <f>0.051*Indexgy!I93</f>
        <v>8.1241907416698709</v>
      </c>
      <c r="J93" s="2">
        <f>0.009*Indexgy!J93</f>
        <v>1.0200406750375637</v>
      </c>
      <c r="K93" s="2">
        <f>0.009*Indexgy!K93</f>
        <v>1.7019724274406327</v>
      </c>
      <c r="L93" s="2">
        <f>0.083*Indexgy!L93</f>
        <v>4.7803149736525068</v>
      </c>
      <c r="M93" s="2">
        <f>0.043*Indexgy!M93</f>
        <v>4.1899767171470446</v>
      </c>
      <c r="N93" s="2">
        <f>0.002*Indexgy!N93</f>
        <v>0.2429419616883117</v>
      </c>
      <c r="O93" s="2">
        <f>0.027*Indexgy!O93</f>
        <v>1.9006666657920921</v>
      </c>
      <c r="P93" s="2">
        <f>0.023*Indexgy!P93</f>
        <v>3.4860979308667046</v>
      </c>
      <c r="Q93" s="2">
        <f>0.029*Indexgy!Q93</f>
        <v>4.9353736569751332</v>
      </c>
      <c r="R93" s="2">
        <f>0.028*Indexgy!R93</f>
        <v>2.4577260064055184</v>
      </c>
      <c r="S93" s="2">
        <f>0.12*Indexgy!S93</f>
        <v>18.214947787434813</v>
      </c>
      <c r="T93" s="2">
        <f>0.059*Indexgy!T93</f>
        <v>8.687393371007758</v>
      </c>
      <c r="U93" s="2">
        <f>0.051*Indexgy!U93</f>
        <v>5.7978591215267414</v>
      </c>
      <c r="V93" s="2">
        <f>0.022*Indexgy!V93</f>
        <v>0.99250558235933173</v>
      </c>
      <c r="W93" s="2">
        <f>0.017*Indexgy!W93</f>
        <v>0.97609633185981637</v>
      </c>
      <c r="X93" s="2">
        <f>0.013*Indexgy!X93</f>
        <v>0.87104046357615883</v>
      </c>
      <c r="Y93" s="2">
        <f>0.016*Indexgy!Y93</f>
        <v>2.566889735422301</v>
      </c>
      <c r="Z93" s="1">
        <f>Indexgy!Z93</f>
        <v>165.55826068697849</v>
      </c>
      <c r="AA93">
        <f t="shared" si="5"/>
        <v>103.68937325838726</v>
      </c>
      <c r="AC93" s="2">
        <f t="shared" si="9"/>
        <v>103.68937325838726</v>
      </c>
      <c r="AD93">
        <f t="shared" si="7"/>
        <v>0.62630141696422559</v>
      </c>
      <c r="AE93">
        <f t="shared" si="8"/>
        <v>4.1372466589716543</v>
      </c>
    </row>
    <row r="94" spans="1:31" x14ac:dyDescent="0.2">
      <c r="A94" s="1">
        <v>1992</v>
      </c>
      <c r="B94" s="2">
        <f>0.103*Indexgy!B94</f>
        <v>3.3855176465466292</v>
      </c>
      <c r="C94" s="2">
        <f>0.027*Indexgy!C94</f>
        <v>0.84838881835805247</v>
      </c>
      <c r="D94" s="2">
        <f>0.016*Indexgy!D94</f>
        <v>1.4722431462927414</v>
      </c>
      <c r="E94" s="2">
        <f>0.03*Indexgy!E94</f>
        <v>2.6262912066715911</v>
      </c>
      <c r="F94" s="2">
        <f>0.081*Indexgy!F94</f>
        <v>10.169331897772992</v>
      </c>
      <c r="G94" s="2">
        <f>0.068*Indexgy!G94</f>
        <v>6.8269383326186386</v>
      </c>
      <c r="H94" s="2">
        <f>0.073*Indexgy!H94</f>
        <v>7.7567571635683681</v>
      </c>
      <c r="I94" s="2">
        <f>0.051*Indexgy!I94</f>
        <v>7.4855465661314451</v>
      </c>
      <c r="J94" s="2">
        <f>0.009*Indexgy!J94</f>
        <v>1.1601635847451581</v>
      </c>
      <c r="K94" s="2">
        <f>0.009*Indexgy!K94</f>
        <v>1.4391477308707121</v>
      </c>
      <c r="L94" s="2">
        <f>0.083*Indexgy!L94</f>
        <v>5.5488316877057864</v>
      </c>
      <c r="M94" s="2">
        <f>0.043*Indexgy!M94</f>
        <v>3.1930770688812897</v>
      </c>
      <c r="N94" s="2">
        <f>0.002*Indexgy!N94</f>
        <v>0.20413691298701298</v>
      </c>
      <c r="O94" s="2">
        <f>0.027*Indexgy!O94</f>
        <v>1.9705104791191388</v>
      </c>
      <c r="P94" s="2">
        <f>0.023*Indexgy!P94</f>
        <v>3.3287968252674141</v>
      </c>
      <c r="Q94" s="2">
        <f>0.029*Indexgy!Q94</f>
        <v>4.8500223922984542</v>
      </c>
      <c r="R94" s="2">
        <f>0.028*Indexgy!R94</f>
        <v>2.4862588445429905</v>
      </c>
      <c r="S94" s="2">
        <f>0.12*Indexgy!S94</f>
        <v>17.359912255170588</v>
      </c>
      <c r="T94" s="2">
        <f>0.059*Indexgy!T94</f>
        <v>8.4732543989543121</v>
      </c>
      <c r="U94" s="2">
        <f>0.051*Indexgy!U94</f>
        <v>5.5845912272546405</v>
      </c>
      <c r="V94" s="2">
        <f>0.022*Indexgy!V94</f>
        <v>1.0822620690546854</v>
      </c>
      <c r="W94" s="2">
        <f>0.017*Indexgy!W94</f>
        <v>0.95063605112837612</v>
      </c>
      <c r="X94" s="2">
        <f>0.013*Indexgy!X94</f>
        <v>0.84450338852097129</v>
      </c>
      <c r="Y94" s="2">
        <f>0.016*Indexgy!Y94</f>
        <v>2.8495463490811574</v>
      </c>
      <c r="Z94" s="1">
        <f>Indexgy!Z94</f>
        <v>171.84112675709403</v>
      </c>
      <c r="AA94">
        <f t="shared" si="5"/>
        <v>101.89666604354312</v>
      </c>
      <c r="AC94" s="2">
        <f t="shared" si="9"/>
        <v>101.89666604354312</v>
      </c>
      <c r="AD94">
        <f t="shared" si="7"/>
        <v>0.59297019268023721</v>
      </c>
      <c r="AE94">
        <f t="shared" si="8"/>
        <v>4.0825590394456279</v>
      </c>
    </row>
    <row r="95" spans="1:31" x14ac:dyDescent="0.2">
      <c r="A95" s="1">
        <v>1993</v>
      </c>
      <c r="B95" s="2">
        <f>0.103*Indexgy!B95</f>
        <v>3.7411180906169355</v>
      </c>
      <c r="C95" s="2">
        <f>0.027*Indexgy!C95</f>
        <v>0.86173651439078625</v>
      </c>
      <c r="D95" s="2">
        <f>0.016*Indexgy!D95</f>
        <v>1.4819807845003115</v>
      </c>
      <c r="E95" s="2">
        <f>0.03*Indexgy!E95</f>
        <v>2.3050475647513435</v>
      </c>
      <c r="F95" s="2">
        <f>0.081*Indexgy!F95</f>
        <v>11.067808628544483</v>
      </c>
      <c r="G95" s="2">
        <f>0.068*Indexgy!G95</f>
        <v>6.6854880995399206</v>
      </c>
      <c r="H95" s="2">
        <f>0.073*Indexgy!H95</f>
        <v>8.5534180946963811</v>
      </c>
      <c r="I95" s="2">
        <f>0.051*Indexgy!I95</f>
        <v>7.9832606595206279</v>
      </c>
      <c r="J95" s="2">
        <f>0.009*Indexgy!J95</f>
        <v>1.2721073288101752</v>
      </c>
      <c r="K95" s="2">
        <f>0.009*Indexgy!K95</f>
        <v>1.347676218997361</v>
      </c>
      <c r="L95" s="2">
        <f>0.083*Indexgy!L95</f>
        <v>5.3267374079564433</v>
      </c>
      <c r="M95" s="2">
        <f>0.043*Indexgy!M95</f>
        <v>3.1988236082071326</v>
      </c>
      <c r="N95" s="2">
        <f>0.002*Indexgy!N95</f>
        <v>0.17459397467532467</v>
      </c>
      <c r="O95" s="2">
        <f>0.027*Indexgy!O95</f>
        <v>1.8465172059551351</v>
      </c>
      <c r="P95" s="2">
        <f>0.023*Indexgy!P95</f>
        <v>3.5115388155212228</v>
      </c>
      <c r="Q95" s="2">
        <f>0.029*Indexgy!Q95</f>
        <v>3.8006392799219131</v>
      </c>
      <c r="R95" s="2">
        <f>0.028*Indexgy!R95</f>
        <v>2.4218770559251044</v>
      </c>
      <c r="S95" s="2">
        <f>0.12*Indexgy!S95</f>
        <v>16.511689379082071</v>
      </c>
      <c r="T95" s="2">
        <f>0.059*Indexgy!T95</f>
        <v>7.1060708526626977</v>
      </c>
      <c r="U95" s="2">
        <f>0.051*Indexgy!U95</f>
        <v>5.0714570975080902</v>
      </c>
      <c r="V95" s="2">
        <f>0.022*Indexgy!V95</f>
        <v>0.91553375548783211</v>
      </c>
      <c r="W95" s="2">
        <f>0.017*Indexgy!W95</f>
        <v>1.0381641265676353</v>
      </c>
      <c r="X95" s="2">
        <f>0.013*Indexgy!X95</f>
        <v>0.63439219426048565</v>
      </c>
      <c r="Y95" s="2">
        <f>0.016*Indexgy!Y95</f>
        <v>2.2106964417871562</v>
      </c>
      <c r="Z95" s="1">
        <f>Indexgy!Z95</f>
        <v>170.12271548952307</v>
      </c>
      <c r="AA95">
        <f t="shared" si="5"/>
        <v>99.068373179886564</v>
      </c>
      <c r="AC95" s="2">
        <f t="shared" si="9"/>
        <v>99.068373179886564</v>
      </c>
      <c r="AD95">
        <f t="shared" si="7"/>
        <v>0.58233477460561489</v>
      </c>
      <c r="AE95">
        <f t="shared" si="8"/>
        <v>4.06446040346417</v>
      </c>
    </row>
    <row r="96" spans="1:31" x14ac:dyDescent="0.2">
      <c r="A96" s="1">
        <v>1994</v>
      </c>
      <c r="B96" s="2">
        <f>0.103*Indexgy!B96</f>
        <v>7.9313525883435689</v>
      </c>
      <c r="C96" s="2">
        <f>0.027*Indexgy!C96</f>
        <v>1.0770742000980731</v>
      </c>
      <c r="D96" s="2">
        <f>0.016*Indexgy!D96</f>
        <v>1.3694274250631659</v>
      </c>
      <c r="E96" s="2">
        <f>0.03*Indexgy!E96</f>
        <v>2.6201307050294829</v>
      </c>
      <c r="F96" s="2">
        <f>0.081*Indexgy!F96</f>
        <v>11.406748060229384</v>
      </c>
      <c r="G96" s="2">
        <f>0.068*Indexgy!G96</f>
        <v>7.0430428553777906</v>
      </c>
      <c r="H96" s="2">
        <f>0.073*Indexgy!H96</f>
        <v>10.376022859081933</v>
      </c>
      <c r="I96" s="2">
        <f>0.051*Indexgy!I96</f>
        <v>6.3082285766915174</v>
      </c>
      <c r="J96" s="2">
        <f>0.009*Indexgy!J96</f>
        <v>1.3018398538928433</v>
      </c>
      <c r="K96" s="2">
        <f>0.009*Indexgy!K96</f>
        <v>1.3369077071240103</v>
      </c>
      <c r="L96" s="2">
        <f>0.083*Indexgy!L96</f>
        <v>7.4513688447712605</v>
      </c>
      <c r="M96" s="2">
        <f>0.043*Indexgy!M96</f>
        <v>4.4043476189545681</v>
      </c>
      <c r="N96" s="2">
        <f>0.002*Indexgy!N96</f>
        <v>0.19052480454545456</v>
      </c>
      <c r="O96" s="2">
        <f>0.027*Indexgy!O96</f>
        <v>2.5609043999842274</v>
      </c>
      <c r="P96" s="2">
        <f>0.023*Indexgy!P96</f>
        <v>3.4477674420560231</v>
      </c>
      <c r="Q96" s="2">
        <f>0.029*Indexgy!Q96</f>
        <v>3.7249488292098527</v>
      </c>
      <c r="R96" s="2">
        <f>0.028*Indexgy!R96</f>
        <v>3.2081152623798967</v>
      </c>
      <c r="S96" s="2">
        <f>0.12*Indexgy!S96</f>
        <v>18.541220812985483</v>
      </c>
      <c r="T96" s="2">
        <f>0.059*Indexgy!T96</f>
        <v>8.5708334240340012</v>
      </c>
      <c r="U96" s="2">
        <f>0.051*Indexgy!U96</f>
        <v>6.5751515846170019</v>
      </c>
      <c r="V96" s="2">
        <f>0.022*Indexgy!V96</f>
        <v>0.96923139630039767</v>
      </c>
      <c r="W96" s="2">
        <f>0.017*Indexgy!W96</f>
        <v>1.2762578814462819</v>
      </c>
      <c r="X96" s="2">
        <f>0.013*Indexgy!X96</f>
        <v>0.85511821854304626</v>
      </c>
      <c r="Y96" s="2">
        <f>0.016*Indexgy!Y96</f>
        <v>2.2927358003857026</v>
      </c>
      <c r="Z96" s="1">
        <f>Indexgy!Z96</f>
        <v>170.12271548952307</v>
      </c>
      <c r="AA96">
        <f t="shared" si="5"/>
        <v>114.83930115114497</v>
      </c>
      <c r="AC96" s="2">
        <f t="shared" si="9"/>
        <v>114.83930115114497</v>
      </c>
      <c r="AD96">
        <f t="shared" si="7"/>
        <v>0.67503802076458908</v>
      </c>
      <c r="AE96">
        <f t="shared" si="8"/>
        <v>4.2121839233508256</v>
      </c>
    </row>
    <row r="97" spans="1:31" x14ac:dyDescent="0.2">
      <c r="A97" s="1">
        <v>1995</v>
      </c>
      <c r="B97" s="2">
        <f>0.103*Indexgy!B97</f>
        <v>7.990339580414572</v>
      </c>
      <c r="C97" s="2">
        <f>0.027*Indexgy!C97</f>
        <v>1.1051583697854441</v>
      </c>
      <c r="D97" s="2">
        <f>0.016*Indexgy!D97</f>
        <v>1.3661730263522569</v>
      </c>
      <c r="E97" s="2">
        <f>0.03*Indexgy!E97</f>
        <v>3.141415218814521</v>
      </c>
      <c r="F97" s="2">
        <f>0.081*Indexgy!F97</f>
        <v>11.899646420205046</v>
      </c>
      <c r="G97" s="2">
        <f>0.068*Indexgy!G97</f>
        <v>8.0868931865235094</v>
      </c>
      <c r="H97" s="2">
        <f>0.073*Indexgy!H97</f>
        <v>11.378649787038166</v>
      </c>
      <c r="I97" s="2">
        <f>0.051*Indexgy!I97</f>
        <v>5.8158723909884182</v>
      </c>
      <c r="J97" s="2">
        <f>0.009*Indexgy!J97</f>
        <v>1.1468251432182548</v>
      </c>
      <c r="K97" s="2">
        <f>0.009*Indexgy!K97</f>
        <v>1.3539730606860156</v>
      </c>
      <c r="L97" s="2">
        <f>0.083*Indexgy!L97</f>
        <v>8.8555687417515472</v>
      </c>
      <c r="M97" s="2">
        <f>0.043*Indexgy!M97</f>
        <v>5.3165482745481185</v>
      </c>
      <c r="N97" s="2">
        <f>0.002*Indexgy!N97</f>
        <v>0.23509152467532468</v>
      </c>
      <c r="O97" s="2">
        <f>0.027*Indexgy!O97</f>
        <v>2.8711347703200203</v>
      </c>
      <c r="P97" s="2">
        <f>0.023*Indexgy!P97</f>
        <v>3.8673482350790076</v>
      </c>
      <c r="Q97" s="2">
        <f>0.029*Indexgy!Q97</f>
        <v>3.727458769518595</v>
      </c>
      <c r="R97" s="2">
        <f>0.028*Indexgy!R97</f>
        <v>4.4238092633653601</v>
      </c>
      <c r="S97" s="2">
        <f>0.12*Indexgy!S97</f>
        <v>21.532192938785212</v>
      </c>
      <c r="T97" s="2">
        <f>0.059*Indexgy!T97</f>
        <v>10.904223898522353</v>
      </c>
      <c r="U97" s="2">
        <f>0.051*Indexgy!U97</f>
        <v>8.0393981898208899</v>
      </c>
      <c r="V97" s="2">
        <f>0.022*Indexgy!V97</f>
        <v>1.1022672493051584</v>
      </c>
      <c r="W97" s="2">
        <f>0.017*Indexgy!W97</f>
        <v>1.2539411204899145</v>
      </c>
      <c r="X97" s="2">
        <f>0.013*Indexgy!X97</f>
        <v>0.98499378587196484</v>
      </c>
      <c r="Y97" s="2">
        <f>0.016*Indexgy!Y97</f>
        <v>2.3694897101109533</v>
      </c>
      <c r="Z97" s="1">
        <f>Indexgy!Z97</f>
        <v>171.84112675709403</v>
      </c>
      <c r="AA97">
        <f t="shared" si="5"/>
        <v>128.76841265619061</v>
      </c>
      <c r="AC97" s="2">
        <f t="shared" si="9"/>
        <v>128.76841265619061</v>
      </c>
      <c r="AD97">
        <f t="shared" si="7"/>
        <v>0.74934571884070078</v>
      </c>
      <c r="AE97">
        <f t="shared" si="8"/>
        <v>4.3166153579168318</v>
      </c>
    </row>
    <row r="98" spans="1:31" x14ac:dyDescent="0.2">
      <c r="A98" s="1">
        <v>1996</v>
      </c>
      <c r="B98" s="2">
        <f>0.103*Indexgy!B98</f>
        <v>6.4602745543777376</v>
      </c>
      <c r="C98" s="2">
        <f>0.027*Indexgy!C98</f>
        <v>1.1230581702455265</v>
      </c>
      <c r="D98" s="2">
        <f>0.016*Indexgy!D98</f>
        <v>1.5239255188775833</v>
      </c>
      <c r="E98" s="2">
        <f>0.03*Indexgy!E98</f>
        <v>3.3183480898177891</v>
      </c>
      <c r="F98" s="2">
        <f>0.081*Indexgy!F98</f>
        <v>13.259999935848839</v>
      </c>
      <c r="G98" s="2">
        <f>0.068*Indexgy!G98</f>
        <v>10.858269975362075</v>
      </c>
      <c r="H98" s="2">
        <f>0.073*Indexgy!H98</f>
        <v>10.24389372904119</v>
      </c>
      <c r="I98" s="2">
        <f>0.051*Indexgy!I98</f>
        <v>5.4439335334586021</v>
      </c>
      <c r="J98" s="2">
        <f>0.009*Indexgy!J98</f>
        <v>1.4415908373255342</v>
      </c>
      <c r="K98" s="2">
        <f>0.009*Indexgy!K98</f>
        <v>1.4284704775725592</v>
      </c>
      <c r="L98" s="2">
        <f>0.083*Indexgy!L98</f>
        <v>7.4866219050489331</v>
      </c>
      <c r="M98" s="2">
        <f>0.043*Indexgy!M98</f>
        <v>4.4308316697606251</v>
      </c>
      <c r="N98" s="2">
        <f>0.002*Indexgy!N98</f>
        <v>0.29226110259740262</v>
      </c>
      <c r="O98" s="2">
        <f>0.027*Indexgy!O98</f>
        <v>2.4768865558113293</v>
      </c>
      <c r="P98" s="2">
        <f>0.023*Indexgy!P98</f>
        <v>3.8314688045672698</v>
      </c>
      <c r="Q98" s="2">
        <f>0.029*Indexgy!Q98</f>
        <v>4.3083125399570372</v>
      </c>
      <c r="R98" s="2">
        <f>0.028*Indexgy!R98</f>
        <v>3.9182659004680938</v>
      </c>
      <c r="S98" s="2">
        <f>0.12*Indexgy!S98</f>
        <v>20.486966316259995</v>
      </c>
      <c r="T98" s="2">
        <f>0.059*Indexgy!T98</f>
        <v>8.5241797295155042</v>
      </c>
      <c r="U98" s="2">
        <f>0.051*Indexgy!U98</f>
        <v>6.7037356511426474</v>
      </c>
      <c r="V98" s="2">
        <f>0.022*Indexgy!V98</f>
        <v>1.0936283463727883</v>
      </c>
      <c r="W98" s="2">
        <f>0.017*Indexgy!W98</f>
        <v>1.2519123240393357</v>
      </c>
      <c r="X98" s="2">
        <f>0.013*Indexgy!X98</f>
        <v>1.2086857185430466</v>
      </c>
      <c r="Y98" s="2">
        <f>0.016*Indexgy!Y98</f>
        <v>2.3557015826153993</v>
      </c>
      <c r="Z98" s="1">
        <f>Indexgy!Z98</f>
        <v>168.07525588490708</v>
      </c>
      <c r="AA98">
        <f t="shared" ref="AA98:AA120" si="10">SUM(B98:Y98)</f>
        <v>123.47122296862688</v>
      </c>
      <c r="AC98" s="2">
        <f t="shared" si="9"/>
        <v>123.47122296862688</v>
      </c>
      <c r="AD98">
        <f t="shared" si="7"/>
        <v>0.73461868208117609</v>
      </c>
      <c r="AE98">
        <f t="shared" si="8"/>
        <v>4.2967664717060083</v>
      </c>
    </row>
    <row r="99" spans="1:31" x14ac:dyDescent="0.2">
      <c r="A99" s="1">
        <v>1997</v>
      </c>
      <c r="B99" s="2">
        <f>0.103*Indexgy!B99</f>
        <v>9.9940789448806324</v>
      </c>
      <c r="C99" s="2">
        <f>0.027*Indexgy!C99</f>
        <v>1.2489225717565096</v>
      </c>
      <c r="D99" s="2">
        <f>0.016*Indexgy!D99</f>
        <v>1.8906210464898634</v>
      </c>
      <c r="E99" s="2">
        <f>0.03*Indexgy!E99</f>
        <v>2.9718259921528389</v>
      </c>
      <c r="F99" s="2">
        <f>0.081*Indexgy!F99</f>
        <v>10.419802393052001</v>
      </c>
      <c r="G99" s="2">
        <f>0.068*Indexgy!G99</f>
        <v>7.6678905285071517</v>
      </c>
      <c r="H99" s="2">
        <f>0.073*Indexgy!H99</f>
        <v>9.7386941141795216</v>
      </c>
      <c r="I99" s="2">
        <f>0.051*Indexgy!I99</f>
        <v>5.6589901134965004</v>
      </c>
      <c r="J99" s="2">
        <f>0.009*Indexgy!J99</f>
        <v>1.4848331895834004</v>
      </c>
      <c r="K99" s="2">
        <f>0.009*Indexgy!K99</f>
        <v>1.5728484924958772</v>
      </c>
      <c r="L99" s="2">
        <f>0.083*Indexgy!L99</f>
        <v>7.6975057116299777</v>
      </c>
      <c r="M99" s="2">
        <f>0.043*Indexgy!M99</f>
        <v>4.3667452638006843</v>
      </c>
      <c r="N99" s="2">
        <f>0.002*Indexgy!N99</f>
        <v>0.19454264415584419</v>
      </c>
      <c r="O99" s="2">
        <f>0.027*Indexgy!O99</f>
        <v>2.5572543630185951</v>
      </c>
      <c r="P99" s="2">
        <f>0.023*Indexgy!P99</f>
        <v>3.8723571791118161</v>
      </c>
      <c r="Q99" s="2">
        <f>0.029*Indexgy!Q99</f>
        <v>4.9797638749104935</v>
      </c>
      <c r="R99" s="2">
        <f>0.028*Indexgy!R99</f>
        <v>2.9657080734170971</v>
      </c>
      <c r="S99" s="2">
        <f>0.12*Indexgy!S99</f>
        <v>19.839803853623778</v>
      </c>
      <c r="T99" s="2">
        <f>0.059*Indexgy!T99</f>
        <v>8.4569726557770757</v>
      </c>
      <c r="U99" s="2">
        <f>0.051*Indexgy!U99</f>
        <v>7.1207879195448953</v>
      </c>
      <c r="V99" s="2">
        <f>0.022*Indexgy!V99</f>
        <v>1.0016810906586509</v>
      </c>
      <c r="W99" s="2">
        <f>0.017*Indexgy!W99</f>
        <v>1.1815807137526022</v>
      </c>
      <c r="X99" s="2">
        <f>0.013*Indexgy!X99</f>
        <v>0.97433993073951441</v>
      </c>
      <c r="Y99" s="2">
        <f>0.016*Indexgy!Y99</f>
        <v>3.0244832166809998</v>
      </c>
      <c r="Z99" s="1">
        <f>Indexgy!Z99</f>
        <v>168.63369301044057</v>
      </c>
      <c r="AA99">
        <f t="shared" si="10"/>
        <v>120.88203387741632</v>
      </c>
      <c r="AC99" s="2">
        <f t="shared" si="9"/>
        <v>120.88203387741632</v>
      </c>
      <c r="AD99">
        <f t="shared" si="7"/>
        <v>0.71683203824476638</v>
      </c>
      <c r="AE99">
        <f t="shared" si="8"/>
        <v>4.2722564638798355</v>
      </c>
    </row>
    <row r="100" spans="1:31" x14ac:dyDescent="0.2">
      <c r="A100" s="1">
        <v>1998</v>
      </c>
      <c r="B100" s="2">
        <f>0.103*Indexgy!B100</f>
        <v>7.1487358771468061</v>
      </c>
      <c r="C100" s="2">
        <f>0.027*Indexgy!C100</f>
        <v>1.2934020328135685</v>
      </c>
      <c r="D100" s="2">
        <f>0.016*Indexgy!D100</f>
        <v>1.877755756300626</v>
      </c>
      <c r="E100" s="2">
        <f>0.03*Indexgy!E100</f>
        <v>2.9784434316650894</v>
      </c>
      <c r="F100" s="2">
        <f>0.081*Indexgy!F100</f>
        <v>9.3581751561813373</v>
      </c>
      <c r="G100" s="2">
        <f>0.068*Indexgy!G100</f>
        <v>6.6787211902414025</v>
      </c>
      <c r="H100" s="2">
        <f>0.073*Indexgy!H100</f>
        <v>7.6450303256662675</v>
      </c>
      <c r="I100" s="2">
        <f>0.051*Indexgy!I100</f>
        <v>5.2640957203211114</v>
      </c>
      <c r="J100" s="2">
        <f>0.009*Indexgy!J100</f>
        <v>1.2034351086731194</v>
      </c>
      <c r="K100" s="2">
        <f>0.009*Indexgy!K100</f>
        <v>1.4890540547100091</v>
      </c>
      <c r="L100" s="2">
        <f>0.083*Indexgy!L100</f>
        <v>9.4630964805367839</v>
      </c>
      <c r="M100" s="2">
        <f>0.043*Indexgy!M100</f>
        <v>3.6096178868262494</v>
      </c>
      <c r="N100" s="2">
        <f>0.002*Indexgy!N100</f>
        <v>0.16481499594155843</v>
      </c>
      <c r="O100" s="2">
        <f>0.027*Indexgy!O100</f>
        <v>1.9427393870281053</v>
      </c>
      <c r="P100" s="2">
        <f>0.023*Indexgy!P100</f>
        <v>3.3651165524260849</v>
      </c>
      <c r="Q100" s="2">
        <f>0.029*Indexgy!Q100</f>
        <v>4.7041921701140836</v>
      </c>
      <c r="R100" s="2">
        <f>0.028*Indexgy!R100</f>
        <v>2.1824166344337681</v>
      </c>
      <c r="S100" s="2">
        <f>0.12*Indexgy!S100</f>
        <v>18.277697690432234</v>
      </c>
      <c r="T100" s="2">
        <f>0.059*Indexgy!T100</f>
        <v>6.1439436464255763</v>
      </c>
      <c r="U100" s="2">
        <f>0.051*Indexgy!U100</f>
        <v>6.0439371756639817</v>
      </c>
      <c r="V100" s="2">
        <f>0.022*Indexgy!V100</f>
        <v>0.98280085995156119</v>
      </c>
      <c r="W100" s="2">
        <f>0.017*Indexgy!W100</f>
        <v>1.336670931307963</v>
      </c>
      <c r="X100" s="2">
        <f>0.013*Indexgy!X100</f>
        <v>0.82521197562546</v>
      </c>
      <c r="Y100" s="2">
        <f>0.016*Indexgy!Y100</f>
        <v>2.3542461691575354</v>
      </c>
      <c r="Z100" s="1">
        <f>Indexgy!Z100</f>
        <v>167.61705106395658</v>
      </c>
      <c r="AA100">
        <f t="shared" si="10"/>
        <v>106.3333512095903</v>
      </c>
      <c r="AC100" s="2">
        <f t="shared" si="9"/>
        <v>106.3333512095903</v>
      </c>
      <c r="AD100">
        <f t="shared" si="7"/>
        <v>0.6343826629488748</v>
      </c>
      <c r="AE100">
        <f t="shared" si="8"/>
        <v>4.1500672486884698</v>
      </c>
    </row>
    <row r="101" spans="1:31" x14ac:dyDescent="0.2">
      <c r="A101" s="1">
        <v>1999</v>
      </c>
      <c r="B101" s="2">
        <f>0.103*Indexgy!B101</f>
        <v>5.4924642650935604</v>
      </c>
      <c r="C101" s="2">
        <f>0.027*Indexgy!C101</f>
        <v>0.87594576691118253</v>
      </c>
      <c r="D101" s="2">
        <f>0.016*Indexgy!D101</f>
        <v>1.6875803315416225</v>
      </c>
      <c r="E101" s="2">
        <f>0.03*Indexgy!E101</f>
        <v>2.4323781980296122</v>
      </c>
      <c r="F101" s="2">
        <f>0.081*Indexgy!F101</f>
        <v>8.6896793618242878</v>
      </c>
      <c r="G101" s="2">
        <f>0.068*Indexgy!G101</f>
        <v>5.9079483924004315</v>
      </c>
      <c r="H101" s="2">
        <f>0.073*Indexgy!H101</f>
        <v>5.3664505242773632</v>
      </c>
      <c r="I101" s="2">
        <f>0.051*Indexgy!I101</f>
        <v>5.5898015153273564</v>
      </c>
      <c r="J101" s="2">
        <f>0.009*Indexgy!J101</f>
        <v>1.1420411061647924</v>
      </c>
      <c r="K101" s="2">
        <f>0.009*Indexgy!K101</f>
        <v>1.1352824843162925</v>
      </c>
      <c r="L101" s="2">
        <f>0.083*Indexgy!L101</f>
        <v>6.1481337124262323</v>
      </c>
      <c r="M101" s="2">
        <f>0.043*Indexgy!M101</f>
        <v>2.9259254526135807</v>
      </c>
      <c r="N101" s="2">
        <f>0.002*Indexgy!N101</f>
        <v>0.17651240259740261</v>
      </c>
      <c r="O101" s="2">
        <f>0.027*Indexgy!O101</f>
        <v>1.5966975295923374</v>
      </c>
      <c r="P101" s="2">
        <f>0.023*Indexgy!P101</f>
        <v>3.165801482975569</v>
      </c>
      <c r="Q101" s="2">
        <f>0.029*Indexgy!Q101</f>
        <v>4.2888675529584059</v>
      </c>
      <c r="R101" s="2">
        <f>0.028*Indexgy!R101</f>
        <v>1.9721393721770546</v>
      </c>
      <c r="S101" s="2">
        <f>0.12*Indexgy!S101</f>
        <v>17.33047987753466</v>
      </c>
      <c r="T101" s="2">
        <f>0.059*Indexgy!T101</f>
        <v>5.8423382833152608</v>
      </c>
      <c r="U101" s="2">
        <f>0.051*Indexgy!U101</f>
        <v>6.0600584178458252</v>
      </c>
      <c r="V101" s="2">
        <f>0.022*Indexgy!V101</f>
        <v>0.95854866256818294</v>
      </c>
      <c r="W101" s="2">
        <f>0.017*Indexgy!W101</f>
        <v>1.2678830580029699</v>
      </c>
      <c r="X101" s="2">
        <f>0.013*Indexgy!X101</f>
        <v>0.78458683572479748</v>
      </c>
      <c r="Y101" s="2">
        <f>0.016*Indexgy!Y101</f>
        <v>2.4734560214628463</v>
      </c>
      <c r="Z101" s="1">
        <f>Indexgy!Z101</f>
        <v>165.44532426847891</v>
      </c>
      <c r="AA101">
        <f t="shared" si="10"/>
        <v>93.311000607681621</v>
      </c>
      <c r="AC101" s="2">
        <f t="shared" si="9"/>
        <v>93.311000607681621</v>
      </c>
      <c r="AD101">
        <f t="shared" si="7"/>
        <v>0.56399901913371564</v>
      </c>
      <c r="AE101">
        <f t="shared" si="8"/>
        <v>4.0324674193778831</v>
      </c>
    </row>
    <row r="102" spans="1:31" x14ac:dyDescent="0.2">
      <c r="A102" s="1">
        <v>2000</v>
      </c>
      <c r="B102" s="2">
        <f>0.103*Indexgy!B102</f>
        <v>4.6030635140501062</v>
      </c>
      <c r="C102" s="2">
        <f>0.027*Indexgy!C102</f>
        <v>0.69885733154047303</v>
      </c>
      <c r="D102" s="2">
        <f>0.016*Indexgy!D102</f>
        <v>1.7218726307582297</v>
      </c>
      <c r="E102" s="2">
        <f>0.03*Indexgy!E102</f>
        <v>1.9817640216251</v>
      </c>
      <c r="F102" s="2">
        <f>0.081*Indexgy!F102</f>
        <v>8.4523738868437714</v>
      </c>
      <c r="G102" s="2">
        <f>0.068*Indexgy!G102</f>
        <v>5.7977678289027725</v>
      </c>
      <c r="H102" s="2">
        <f>0.073*Indexgy!H102</f>
        <v>7.0064061971360054</v>
      </c>
      <c r="I102" s="2">
        <f>0.051*Indexgy!I102</f>
        <v>5.9024251254041511</v>
      </c>
      <c r="J102" s="2">
        <f>0.009*Indexgy!J102</f>
        <v>1.1457531024249448</v>
      </c>
      <c r="K102" s="2">
        <f>0.009*Indexgy!K102</f>
        <v>1.2897827928759891</v>
      </c>
      <c r="L102" s="2">
        <f>0.083*Indexgy!L102</f>
        <v>4.3749047804592633</v>
      </c>
      <c r="M102" s="2">
        <f>0.043*Indexgy!M102</f>
        <v>3.2534157318026375</v>
      </c>
      <c r="N102" s="2">
        <f>0.002*Indexgy!N102</f>
        <v>0.1772177069805195</v>
      </c>
      <c r="O102" s="2">
        <f>0.027*Indexgy!O102</f>
        <v>1.6227300771117747</v>
      </c>
      <c r="P102" s="2">
        <f>0.023*Indexgy!P102</f>
        <v>3.5201071869210105</v>
      </c>
      <c r="Q102" s="2">
        <f>0.029*Indexgy!Q102</f>
        <v>4.1966954004219907</v>
      </c>
      <c r="R102" s="2">
        <f>0.028*Indexgy!R102</f>
        <v>2.0279450513262711</v>
      </c>
      <c r="S102" s="2">
        <f>0.12*Indexgy!S102</f>
        <v>15.87418802621108</v>
      </c>
      <c r="T102" s="2">
        <f>0.059*Indexgy!T102</f>
        <v>6.7360697866542525</v>
      </c>
      <c r="U102" s="2">
        <f>0.051*Indexgy!U102</f>
        <v>6.8973278383283709</v>
      </c>
      <c r="V102" s="2">
        <f>0.022*Indexgy!V102</f>
        <v>0.96424140986328177</v>
      </c>
      <c r="W102" s="2">
        <f>0.017*Indexgy!W102</f>
        <v>1.2074176780741108</v>
      </c>
      <c r="X102" s="2">
        <f>0.013*Indexgy!X102</f>
        <v>0.70860494582413547</v>
      </c>
      <c r="Y102" s="2">
        <f>0.016*Indexgy!Y102</f>
        <v>2.5924743719973855</v>
      </c>
      <c r="Z102" s="1">
        <f>Indexgy!Z102</f>
        <v>161.94542318090157</v>
      </c>
      <c r="AA102">
        <f t="shared" si="10"/>
        <v>92.753406423537612</v>
      </c>
      <c r="AC102" s="2">
        <f t="shared" si="9"/>
        <v>92.753406423537612</v>
      </c>
      <c r="AD102">
        <f t="shared" si="7"/>
        <v>0.5727448457739196</v>
      </c>
      <c r="AE102">
        <f t="shared" si="8"/>
        <v>4.0478552292138108</v>
      </c>
    </row>
    <row r="103" spans="1:31" x14ac:dyDescent="0.2">
      <c r="A103" s="1">
        <v>2001</v>
      </c>
      <c r="B103" s="2">
        <f>0.103*Indexgy!B103</f>
        <v>3.2925212166352331</v>
      </c>
      <c r="C103" s="2">
        <f>0.027*Indexgy!C103</f>
        <v>0.82457385395282778</v>
      </c>
      <c r="D103" s="2">
        <f>0.016*Indexgy!D103</f>
        <v>1.4666534939481011</v>
      </c>
      <c r="E103" s="2">
        <f>0.03*Indexgy!E103</f>
        <v>1.692350998123213</v>
      </c>
      <c r="F103" s="2">
        <f>0.081*Indexgy!F103</f>
        <v>8.7003071236652545</v>
      </c>
      <c r="G103" s="2">
        <f>0.068*Indexgy!G103</f>
        <v>5.8702392446159433</v>
      </c>
      <c r="H103" s="2">
        <f>0.073*Indexgy!H103</f>
        <v>7.398907436374687</v>
      </c>
      <c r="I103" s="2">
        <f>0.051*Indexgy!I103</f>
        <v>6.4908360098552986</v>
      </c>
      <c r="J103" s="2">
        <f>0.009*Indexgy!J103</f>
        <v>1.2741018742904517</v>
      </c>
      <c r="K103" s="2">
        <f>0.009*Indexgy!K103</f>
        <v>1.7742137295514508</v>
      </c>
      <c r="L103" s="2">
        <f>0.083*Indexgy!L103</f>
        <v>4.0282496877288096</v>
      </c>
      <c r="M103" s="2">
        <f>0.043*Indexgy!M103</f>
        <v>2.64359547703957</v>
      </c>
      <c r="N103" s="2">
        <f>0.002*Indexgy!N103</f>
        <v>0.21038032061688317</v>
      </c>
      <c r="O103" s="2">
        <f>0.027*Indexgy!O103</f>
        <v>1.919884420347012</v>
      </c>
      <c r="P103" s="2">
        <f>0.023*Indexgy!P103</f>
        <v>3.7120860990237081</v>
      </c>
      <c r="Q103" s="2">
        <f>0.029*Indexgy!Q103</f>
        <v>4.2354421236086282</v>
      </c>
      <c r="R103" s="2">
        <f>0.028*Indexgy!R103</f>
        <v>1.8214477804467433</v>
      </c>
      <c r="S103" s="2">
        <f>0.12*Indexgy!S103</f>
        <v>14.400568426923854</v>
      </c>
      <c r="T103" s="2">
        <f>0.059*Indexgy!T103</f>
        <v>5.86249854820373</v>
      </c>
      <c r="U103" s="2">
        <f>0.051*Indexgy!U103</f>
        <v>6.4275745057256888</v>
      </c>
      <c r="V103" s="2">
        <f>0.022*Indexgy!V103</f>
        <v>0.79549602185234591</v>
      </c>
      <c r="W103" s="2">
        <f>0.017*Indexgy!W103</f>
        <v>1.0593497529950093</v>
      </c>
      <c r="X103" s="2">
        <f>0.013*Indexgy!X103</f>
        <v>0.74328526057763056</v>
      </c>
      <c r="Y103" s="2">
        <f>0.016*Indexgy!Y103</f>
        <v>2.0355106218853121</v>
      </c>
      <c r="Z103" s="1">
        <f>Indexgy!Z103</f>
        <v>157.17889122353427</v>
      </c>
      <c r="AA103">
        <f t="shared" si="10"/>
        <v>88.680074027987388</v>
      </c>
      <c r="AC103" s="2">
        <f t="shared" si="9"/>
        <v>88.680074027987388</v>
      </c>
      <c r="AD103">
        <f t="shared" si="7"/>
        <v>0.56419836873559392</v>
      </c>
      <c r="AE103">
        <f t="shared" si="8"/>
        <v>4.0328208142821733</v>
      </c>
    </row>
    <row r="104" spans="1:31" x14ac:dyDescent="0.2">
      <c r="A104" s="1">
        <v>2002</v>
      </c>
      <c r="B104" s="2">
        <f>0.103*Indexgy!B104</f>
        <v>3.2529367886905667</v>
      </c>
      <c r="C104" s="2">
        <f>0.027*Indexgy!C104</f>
        <v>1.3716943712483478</v>
      </c>
      <c r="D104" s="2">
        <f>0.016*Indexgy!D104</f>
        <v>1.382092844430254</v>
      </c>
      <c r="E104" s="2">
        <f>0.03*Indexgy!E104</f>
        <v>1.8787326915126541</v>
      </c>
      <c r="F104" s="2">
        <f>0.081*Indexgy!F104</f>
        <v>10.097570568945923</v>
      </c>
      <c r="G104" s="2">
        <f>0.068*Indexgy!G104</f>
        <v>6.5008715337585548</v>
      </c>
      <c r="H104" s="2">
        <f>0.073*Indexgy!H104</f>
        <v>5.9001485789517405</v>
      </c>
      <c r="I104" s="2">
        <f>0.051*Indexgy!I104</f>
        <v>6.4143891587417752</v>
      </c>
      <c r="J104" s="2">
        <f>0.009*Indexgy!J104</f>
        <v>1.4454596250530414</v>
      </c>
      <c r="K104" s="2">
        <f>0.009*Indexgy!K104</f>
        <v>1.6079025811345644</v>
      </c>
      <c r="L104" s="2">
        <f>0.083*Indexgy!L104</f>
        <v>5.5030027093448108</v>
      </c>
      <c r="M104" s="2">
        <f>0.043*Indexgy!M104</f>
        <v>2.54652893234001</v>
      </c>
      <c r="N104" s="2">
        <f>0.002*Indexgy!N104</f>
        <v>0.17296370129870131</v>
      </c>
      <c r="O104" s="2">
        <f>0.027*Indexgy!O104</f>
        <v>3.266792923821586</v>
      </c>
      <c r="P104" s="2">
        <f>0.023*Indexgy!P104</f>
        <v>3.5431087547947651</v>
      </c>
      <c r="Q104" s="2">
        <f>0.029*Indexgy!Q104</f>
        <v>3.8699237478009696</v>
      </c>
      <c r="R104" s="2">
        <f>0.028*Indexgy!R104</f>
        <v>2.21125431058553</v>
      </c>
      <c r="S104" s="2">
        <f>0.12*Indexgy!S104</f>
        <v>15.012571969733658</v>
      </c>
      <c r="T104" s="2">
        <f>0.059*Indexgy!T104</f>
        <v>5.7926263450212705</v>
      </c>
      <c r="U104" s="2">
        <f>0.051*Indexgy!U104</f>
        <v>6.0103033297771242</v>
      </c>
      <c r="V104" s="2">
        <f>0.022*Indexgy!V104</f>
        <v>0.72029292313939863</v>
      </c>
      <c r="W104" s="2">
        <f>0.017*Indexgy!W104</f>
        <v>1.11709195673574</v>
      </c>
      <c r="X104" s="2">
        <f>0.013*Indexgy!X104</f>
        <v>0.70664068193524665</v>
      </c>
      <c r="Y104" s="2">
        <f>0.016*Indexgy!Y104</f>
        <v>1.789584047860445</v>
      </c>
      <c r="Z104" s="1">
        <f>Indexgy!Z104</f>
        <v>155.21228013622888</v>
      </c>
      <c r="AA104">
        <f t="shared" si="10"/>
        <v>92.114485076656678</v>
      </c>
      <c r="AC104" s="2">
        <f t="shared" si="9"/>
        <v>92.114485076656678</v>
      </c>
      <c r="AD104">
        <f t="shared" si="7"/>
        <v>0.59347420832815767</v>
      </c>
      <c r="AE104">
        <f t="shared" si="8"/>
        <v>4.0834086632085471</v>
      </c>
    </row>
    <row r="105" spans="1:31" x14ac:dyDescent="0.2">
      <c r="A105" s="1">
        <v>2003</v>
      </c>
      <c r="B105" s="2">
        <f>0.103*Indexgy!B105</f>
        <v>3.3938901227247285</v>
      </c>
      <c r="C105" s="2">
        <f>0.027*Indexgy!C105</f>
        <v>1.3508755659718579</v>
      </c>
      <c r="D105" s="2">
        <f>0.016*Indexgy!D105</f>
        <v>1.3918666085691531</v>
      </c>
      <c r="E105" s="2">
        <f>0.03*Indexgy!E105</f>
        <v>1.9349686879595513</v>
      </c>
      <c r="F105" s="2">
        <f>0.081*Indexgy!F105</f>
        <v>10.193316171116795</v>
      </c>
      <c r="G105" s="2">
        <f>0.068*Indexgy!G105</f>
        <v>6.9003374697678987</v>
      </c>
      <c r="H105" s="2">
        <f>0.073*Indexgy!H105</f>
        <v>6.0743776768976252</v>
      </c>
      <c r="I105" s="2">
        <f>0.051*Indexgy!I105</f>
        <v>6.0332823005729068</v>
      </c>
      <c r="J105" s="2">
        <f>0.009*Indexgy!J105</f>
        <v>1.6998723087124528</v>
      </c>
      <c r="K105" s="2">
        <f>0.009*Indexgy!K105</f>
        <v>1.140085775065963</v>
      </c>
      <c r="L105" s="2">
        <f>0.083*Indexgy!L105</f>
        <v>6.2503675872314854</v>
      </c>
      <c r="M105" s="2">
        <f>0.043*Indexgy!M105</f>
        <v>3.4957073192476797</v>
      </c>
      <c r="N105" s="2">
        <f>0.002*Indexgy!N105</f>
        <v>0.15470119724025974</v>
      </c>
      <c r="O105" s="2">
        <f>0.027*Indexgy!O105</f>
        <v>3.8058555467835373</v>
      </c>
      <c r="P105" s="2">
        <f>0.023*Indexgy!P105</f>
        <v>2.9969672038297941</v>
      </c>
      <c r="Q105" s="2">
        <f>0.029*Indexgy!Q105</f>
        <v>3.7312127727469209</v>
      </c>
      <c r="R105" s="2">
        <f>0.028*Indexgy!R105</f>
        <v>2.9871119697524011</v>
      </c>
      <c r="S105" s="2">
        <f>0.12*Indexgy!S105</f>
        <v>17.602994635815634</v>
      </c>
      <c r="T105" s="2">
        <f>0.059*Indexgy!T105</f>
        <v>6.6085769277219395</v>
      </c>
      <c r="U105" s="2">
        <f>0.051*Indexgy!U105</f>
        <v>6.3726287116012008</v>
      </c>
      <c r="V105" s="2">
        <f>0.022*Indexgy!V105</f>
        <v>0.86830730931536559</v>
      </c>
      <c r="W105" s="2">
        <f>0.017*Indexgy!W105</f>
        <v>1.1860609725809639</v>
      </c>
      <c r="X105" s="2">
        <f>0.013*Indexgy!X105</f>
        <v>0.80396930721118487</v>
      </c>
      <c r="Y105" s="2">
        <f>0.016*Indexgy!Y105</f>
        <v>1.9020721880116729</v>
      </c>
      <c r="Z105" s="1">
        <f>Indexgy!Z105</f>
        <v>166.85320114644605</v>
      </c>
      <c r="AA105">
        <f t="shared" si="10"/>
        <v>98.879406336448966</v>
      </c>
      <c r="AC105" s="2">
        <f t="shared" si="9"/>
        <v>98.879406336448966</v>
      </c>
      <c r="AD105">
        <f t="shared" si="7"/>
        <v>0.59261318126982232</v>
      </c>
      <c r="AE105">
        <f t="shared" si="8"/>
        <v>4.0819567850128307</v>
      </c>
    </row>
    <row r="106" spans="1:31" x14ac:dyDescent="0.2">
      <c r="A106" s="1">
        <v>2004</v>
      </c>
      <c r="B106" s="2">
        <f>0.103*Indexgy!B106</f>
        <v>4.2537174495591445</v>
      </c>
      <c r="C106" s="2">
        <f>0.027*Indexgy!C106</f>
        <v>1.1957761096146122</v>
      </c>
      <c r="D106" s="2">
        <f>0.016*Indexgy!D106</f>
        <v>1.5469161345097184</v>
      </c>
      <c r="E106" s="2">
        <f>0.03*Indexgy!E106</f>
        <v>2.3271192958002196</v>
      </c>
      <c r="F106" s="2">
        <f>0.081*Indexgy!F106</f>
        <v>10.714555229335037</v>
      </c>
      <c r="G106" s="2">
        <f>0.068*Indexgy!G106</f>
        <v>7.3216321454498789</v>
      </c>
      <c r="H106" s="2">
        <f>0.073*Indexgy!H106</f>
        <v>6.13979455010407</v>
      </c>
      <c r="I106" s="2">
        <f>0.051*Indexgy!I106</f>
        <v>7.6584431801068868</v>
      </c>
      <c r="J106" s="2">
        <f>0.009*Indexgy!J106</f>
        <v>2.0123148163985523</v>
      </c>
      <c r="K106" s="2">
        <f>0.009*Indexgy!K106</f>
        <v>1.5957575857519788</v>
      </c>
      <c r="L106" s="2">
        <f>0.083*Indexgy!L106</f>
        <v>6.646376964350682</v>
      </c>
      <c r="M106" s="2">
        <f>0.043*Indexgy!M106</f>
        <v>3.4122783950496651</v>
      </c>
      <c r="N106" s="2">
        <f>0.002*Indexgy!N106</f>
        <v>0.18741401298701296</v>
      </c>
      <c r="O106" s="2">
        <f>0.027*Indexgy!O106</f>
        <v>3.1948859130379534</v>
      </c>
      <c r="P106" s="2">
        <f>0.023*Indexgy!P106</f>
        <v>2.9453148656784749</v>
      </c>
      <c r="Q106" s="2">
        <f>0.029*Indexgy!Q106</f>
        <v>3.863919147821171</v>
      </c>
      <c r="R106" s="2">
        <f>0.028*Indexgy!R106</f>
        <v>3.6172282000903335</v>
      </c>
      <c r="S106" s="2">
        <f>0.12*Indexgy!S106</f>
        <v>18.984813920751176</v>
      </c>
      <c r="T106" s="2">
        <f>0.059*Indexgy!T106</f>
        <v>10.645229652632159</v>
      </c>
      <c r="U106" s="2">
        <f>0.051*Indexgy!U106</f>
        <v>7.6382037324854277</v>
      </c>
      <c r="V106" s="2">
        <f>0.022*Indexgy!V106</f>
        <v>1.5100769804245509</v>
      </c>
      <c r="W106" s="2">
        <f>0.017*Indexgy!W106</f>
        <v>1.6159061824626837</v>
      </c>
      <c r="X106" s="2">
        <f>0.013*Indexgy!X106</f>
        <v>1.3839214724981601</v>
      </c>
      <c r="Y106" s="2">
        <f>0.016*Indexgy!Y106</f>
        <v>2.4077709140881924</v>
      </c>
      <c r="Z106" s="1">
        <f>Indexgy!Z106</f>
        <v>178.36074026629706</v>
      </c>
      <c r="AA106">
        <f t="shared" si="10"/>
        <v>112.81936685098772</v>
      </c>
      <c r="AC106" s="2">
        <f t="shared" si="9"/>
        <v>112.81936685098772</v>
      </c>
      <c r="AD106">
        <f t="shared" si="7"/>
        <v>0.63253475334619924</v>
      </c>
      <c r="AE106">
        <f t="shared" si="8"/>
        <v>4.1471500721000494</v>
      </c>
    </row>
    <row r="107" spans="1:31" x14ac:dyDescent="0.2">
      <c r="A107" s="1">
        <v>2005</v>
      </c>
      <c r="B107" s="2">
        <f>0.103*Indexgy!B107</f>
        <v>6.0717627033352137</v>
      </c>
      <c r="C107" s="2">
        <f>0.027*Indexgy!C107</f>
        <v>1.1867204506397826</v>
      </c>
      <c r="D107" s="2">
        <f>0.016*Indexgy!D107</f>
        <v>1.5115276568862552</v>
      </c>
      <c r="E107" s="2">
        <f>0.03*Indexgy!E107</f>
        <v>2.8030282471590828</v>
      </c>
      <c r="F107" s="2">
        <f>0.081*Indexgy!F107</f>
        <v>11.349685664997832</v>
      </c>
      <c r="G107" s="2">
        <f>0.068*Indexgy!G107</f>
        <v>6.4616661404703928</v>
      </c>
      <c r="H107" s="2">
        <f>0.073*Indexgy!H107</f>
        <v>8.4689278504612648</v>
      </c>
      <c r="I107" s="2">
        <f>0.051*Indexgy!I107</f>
        <v>7.982651737971584</v>
      </c>
      <c r="J107" s="2">
        <f>0.009*Indexgy!J107</f>
        <v>1.9421224701583251</v>
      </c>
      <c r="K107" s="2">
        <f>0.009*Indexgy!K107</f>
        <v>1.8338190738590447</v>
      </c>
      <c r="L107" s="2">
        <f>0.083*Indexgy!L107</f>
        <v>5.9518916768805168</v>
      </c>
      <c r="M107" s="2">
        <f>0.043*Indexgy!M107</f>
        <v>3.0406175844133569</v>
      </c>
      <c r="N107" s="2">
        <f>0.002*Indexgy!N107</f>
        <v>0.24365099220779224</v>
      </c>
      <c r="O107" s="2">
        <f>0.027*Indexgy!O107</f>
        <v>3.0644168994292929</v>
      </c>
      <c r="P107" s="2">
        <f>0.023*Indexgy!P107</f>
        <v>2.8802007674083305</v>
      </c>
      <c r="Q107" s="2">
        <f>0.029*Indexgy!Q107</f>
        <v>3.933628575371193</v>
      </c>
      <c r="R107" s="2">
        <f>0.028*Indexgy!R107</f>
        <v>4.0508132450079239</v>
      </c>
      <c r="S107" s="2">
        <f>0.12*Indexgy!S107</f>
        <v>18.808383434582712</v>
      </c>
      <c r="T107" s="2">
        <f>0.059*Indexgy!T107</f>
        <v>13.665063372094242</v>
      </c>
      <c r="U107" s="2">
        <f>0.051*Indexgy!U107</f>
        <v>8.451949496453107</v>
      </c>
      <c r="V107" s="2">
        <f>0.022*Indexgy!V107</f>
        <v>1.3091117218470969</v>
      </c>
      <c r="W107" s="2">
        <f>0.017*Indexgy!W107</f>
        <v>1.772338062432683</v>
      </c>
      <c r="X107" s="2">
        <f>0.013*Indexgy!X107</f>
        <v>1.5241232141160779</v>
      </c>
      <c r="Y107" s="2">
        <f>0.016*Indexgy!Y107</f>
        <v>3.1742487085270823</v>
      </c>
      <c r="Z107" s="1">
        <f>Indexgy!Z107</f>
        <v>178.36074026629706</v>
      </c>
      <c r="AA107">
        <f t="shared" si="10"/>
        <v>121.48234974671018</v>
      </c>
      <c r="AC107" s="2">
        <f t="shared" si="9"/>
        <v>121.48234974671018</v>
      </c>
      <c r="AD107">
        <f t="shared" si="7"/>
        <v>0.68110476310725099</v>
      </c>
      <c r="AE107">
        <f t="shared" si="8"/>
        <v>4.2211310384856393</v>
      </c>
    </row>
    <row r="108" spans="1:31" x14ac:dyDescent="0.2">
      <c r="A108" s="1">
        <v>2006</v>
      </c>
      <c r="B108" s="2">
        <f>0.103*Indexgy!B108</f>
        <v>6.0476141509323851</v>
      </c>
      <c r="C108" s="2">
        <f>0.027*Indexgy!C108</f>
        <v>1.2282212242211854</v>
      </c>
      <c r="D108" s="2">
        <f>0.016*Indexgy!D108</f>
        <v>1.7180507199858204</v>
      </c>
      <c r="E108" s="2">
        <f>0.03*Indexgy!E108</f>
        <v>2.9852050241958987</v>
      </c>
      <c r="F108" s="2">
        <f>0.081*Indexgy!F108</f>
        <v>12.455384646348765</v>
      </c>
      <c r="G108" s="2">
        <f>0.068*Indexgy!G108</f>
        <v>7.9795624359335173</v>
      </c>
      <c r="H108" s="2">
        <f>0.073*Indexgy!H108</f>
        <v>12.663892789987191</v>
      </c>
      <c r="I108" s="2">
        <f>0.051*Indexgy!I108</f>
        <v>7.7746461618804368</v>
      </c>
      <c r="J108" s="2">
        <f>0.009*Indexgy!J108</f>
        <v>1.7659712828217746</v>
      </c>
      <c r="K108" s="2">
        <f>0.009*Indexgy!K108</f>
        <v>2.060144064365105</v>
      </c>
      <c r="L108" s="2">
        <f>0.083*Indexgy!L108</f>
        <v>6.7453793086304872</v>
      </c>
      <c r="M108" s="2">
        <f>0.043*Indexgy!M108</f>
        <v>3.1644797657155839</v>
      </c>
      <c r="N108" s="2">
        <f>0.002*Indexgy!N108</f>
        <v>0.24584834805194805</v>
      </c>
      <c r="O108" s="2">
        <f>0.027*Indexgy!O108</f>
        <v>3.1220224800780776</v>
      </c>
      <c r="P108" s="2">
        <f>0.023*Indexgy!P108</f>
        <v>3.0245333315377434</v>
      </c>
      <c r="Q108" s="2">
        <f>0.029*Indexgy!Q108</f>
        <v>4.1867997238605783</v>
      </c>
      <c r="R108" s="2">
        <f>0.028*Indexgy!R108</f>
        <v>5.6403082765144523</v>
      </c>
      <c r="S108" s="2">
        <f>0.12*Indexgy!S108</f>
        <v>20.370203136054357</v>
      </c>
      <c r="T108" s="2">
        <f>0.059*Indexgy!T108</f>
        <v>24.969140881786615</v>
      </c>
      <c r="U108" s="2">
        <f>0.051*Indexgy!U108</f>
        <v>11.442106365448986</v>
      </c>
      <c r="V108" s="2">
        <f>0.022*Indexgy!V108</f>
        <v>1.5576323967302437</v>
      </c>
      <c r="W108" s="2">
        <f>0.017*Indexgy!W108</f>
        <v>2.791825185485636</v>
      </c>
      <c r="X108" s="2">
        <f>0.013*Indexgy!X108</f>
        <v>2.0132618662205615</v>
      </c>
      <c r="Y108" s="2">
        <f>0.016*Indexgy!Y108</f>
        <v>7.5266900390226912</v>
      </c>
      <c r="Z108" s="1">
        <f>Indexgy!Z108</f>
        <v>181.21451211055779</v>
      </c>
      <c r="AA108">
        <f t="shared" si="10"/>
        <v>153.47892360581005</v>
      </c>
      <c r="AC108" s="2">
        <f t="shared" si="9"/>
        <v>153.47892360581005</v>
      </c>
      <c r="AD108">
        <f t="shared" si="7"/>
        <v>0.84694609619440175</v>
      </c>
      <c r="AE108">
        <f t="shared" si="8"/>
        <v>4.439051958776175</v>
      </c>
    </row>
    <row r="109" spans="1:31" x14ac:dyDescent="0.2">
      <c r="A109" s="1">
        <v>2007</v>
      </c>
      <c r="B109" s="2">
        <f>0.103*Indexgy!B109</f>
        <v>6.5310056623446151</v>
      </c>
      <c r="C109" s="2">
        <f>0.027*Indexgy!C109</f>
        <v>1.5062598415464241</v>
      </c>
      <c r="D109" s="2">
        <f>0.016*Indexgy!D109</f>
        <v>1.8685797273881641</v>
      </c>
      <c r="E109" s="2">
        <f>0.03*Indexgy!E109</f>
        <v>3.1962668023096117</v>
      </c>
      <c r="F109" s="2">
        <f>0.081*Indexgy!F109</f>
        <v>17.255302258704614</v>
      </c>
      <c r="G109" s="2">
        <f>0.068*Indexgy!G109</f>
        <v>10.717796434314051</v>
      </c>
      <c r="H109" s="2">
        <f>0.073*Indexgy!H109</f>
        <v>8.6331700199283752</v>
      </c>
      <c r="I109" s="2">
        <f>0.051*Indexgy!I109</f>
        <v>7.9362041635579965</v>
      </c>
      <c r="J109" s="2">
        <f>0.009*Indexgy!J109</f>
        <v>1.8025966906104411</v>
      </c>
      <c r="K109" s="2">
        <f>0.009*Indexgy!K109</f>
        <v>2.0557869173548817</v>
      </c>
      <c r="L109" s="2">
        <f>0.083*Indexgy!L109</f>
        <v>11.002480112661853</v>
      </c>
      <c r="M109" s="2">
        <f>0.043*Indexgy!M109</f>
        <v>3.4857933479611378</v>
      </c>
      <c r="N109" s="2">
        <f>0.002*Indexgy!N109</f>
        <v>0.21291994870129871</v>
      </c>
      <c r="O109" s="2">
        <f>0.027*Indexgy!O109</f>
        <v>4.4173219836827009</v>
      </c>
      <c r="P109" s="2">
        <f>0.023*Indexgy!P109</f>
        <v>3.1652484224079047</v>
      </c>
      <c r="Q109" s="2">
        <f>0.029*Indexgy!Q109</f>
        <v>4.674491209793965</v>
      </c>
      <c r="R109" s="2">
        <f>0.028*Indexgy!R109</f>
        <v>6.0488262752852737</v>
      </c>
      <c r="S109" s="2">
        <f>0.12*Indexgy!S109</f>
        <v>27.002785276958964</v>
      </c>
      <c r="T109" s="2">
        <f>0.059*Indexgy!T109</f>
        <v>26.440409340574256</v>
      </c>
      <c r="U109" s="2">
        <f>0.051*Indexgy!U109</f>
        <v>11.746115147965114</v>
      </c>
      <c r="V109" s="2">
        <f>0.022*Indexgy!V109</f>
        <v>2.578692036743913</v>
      </c>
      <c r="W109" s="2">
        <f>0.017*Indexgy!W109</f>
        <v>3.2344751602667521</v>
      </c>
      <c r="X109" s="2">
        <f>0.013*Indexgy!X109</f>
        <v>4.0273686260807633</v>
      </c>
      <c r="Y109" s="2">
        <f>0.016*Indexgy!Y109</f>
        <v>7.4510066241960446</v>
      </c>
      <c r="Z109" s="1">
        <f>Indexgy!Z109</f>
        <v>189.73159417975401</v>
      </c>
      <c r="AA109">
        <f t="shared" si="10"/>
        <v>176.99090203133915</v>
      </c>
      <c r="AC109" s="2">
        <f t="shared" si="9"/>
        <v>176.99090203133915</v>
      </c>
      <c r="AD109">
        <f t="shared" si="7"/>
        <v>0.93284886366187292</v>
      </c>
      <c r="AE109">
        <f t="shared" si="8"/>
        <v>4.535658105087264</v>
      </c>
    </row>
    <row r="110" spans="1:31" x14ac:dyDescent="0.2">
      <c r="A110" s="1">
        <v>2008</v>
      </c>
      <c r="B110" s="2">
        <f>0.103*Indexgy!B110</f>
        <v>7.3891985023903244</v>
      </c>
      <c r="C110" s="2">
        <f>0.027*Indexgy!C110</f>
        <v>1.9883563773102624</v>
      </c>
      <c r="D110" s="2">
        <f>0.016*Indexgy!D110</f>
        <v>2.2213275071406704</v>
      </c>
      <c r="E110" s="2">
        <f>0.03*Indexgy!E110</f>
        <v>6.3663276737928705</v>
      </c>
      <c r="F110" s="2">
        <f>0.081*Indexgy!F110</f>
        <v>26.114726602652865</v>
      </c>
      <c r="G110" s="2">
        <f>0.068*Indexgy!G110</f>
        <v>14.611077447529597</v>
      </c>
      <c r="H110" s="2">
        <f>0.073*Indexgy!H110</f>
        <v>10.964240158455169</v>
      </c>
      <c r="I110" s="2">
        <f>0.051*Indexgy!I110</f>
        <v>8.1422860974937254</v>
      </c>
      <c r="J110" s="2">
        <f>0.009*Indexgy!J110</f>
        <v>2.0062655023253093</v>
      </c>
      <c r="K110" s="2">
        <f>0.009*Indexgy!K110</f>
        <v>2.5680544698977585</v>
      </c>
      <c r="L110" s="2">
        <f>0.083*Indexgy!L110</f>
        <v>13.375598620353903</v>
      </c>
      <c r="M110" s="2">
        <f>0.043*Indexgy!M110</f>
        <v>3.9323973692156504</v>
      </c>
      <c r="N110" s="2">
        <f>0.002*Indexgy!N110</f>
        <v>0.30288378506493507</v>
      </c>
      <c r="O110" s="2">
        <f>0.027*Indexgy!O110</f>
        <v>4.0958724038266627</v>
      </c>
      <c r="P110" s="2">
        <f>0.023*Indexgy!P110</f>
        <v>2.8129358921329035</v>
      </c>
      <c r="Q110" s="2">
        <f>0.029*Indexgy!Q110</f>
        <v>5.0604074579857281</v>
      </c>
      <c r="R110" s="2">
        <f>0.028*Indexgy!R110</f>
        <v>6.9279598760618786</v>
      </c>
      <c r="S110" s="2">
        <f>0.12*Indexgy!S110</f>
        <v>23.753262135207915</v>
      </c>
      <c r="T110" s="2">
        <f>0.059*Indexgy!T110</f>
        <v>25.837380004116</v>
      </c>
      <c r="U110" s="2">
        <f>0.051*Indexgy!U110</f>
        <v>11.454975531964015</v>
      </c>
      <c r="V110" s="2">
        <f>0.022*Indexgy!V110</f>
        <v>3.2835088324075015</v>
      </c>
      <c r="W110" s="2">
        <f>0.017*Indexgy!W110</f>
        <v>3.6220135235302422</v>
      </c>
      <c r="X110" s="2">
        <f>0.013*Indexgy!X110</f>
        <v>3.2635348237187327</v>
      </c>
      <c r="Y110" s="2">
        <f>0.016*Indexgy!Y110</f>
        <v>4.308120352170012</v>
      </c>
      <c r="Z110" s="1">
        <f>Indexgy!Z110</f>
        <v>202.44361098979749</v>
      </c>
      <c r="AA110">
        <f t="shared" si="10"/>
        <v>194.40271094674463</v>
      </c>
      <c r="AC110" s="2">
        <f t="shared" si="9"/>
        <v>194.40271094674463</v>
      </c>
      <c r="AD110">
        <f t="shared" si="7"/>
        <v>0.9602807912596556</v>
      </c>
      <c r="AE110">
        <f t="shared" si="8"/>
        <v>4.5646406395961883</v>
      </c>
    </row>
    <row r="111" spans="1:31" x14ac:dyDescent="0.2">
      <c r="A111" s="1">
        <v>2009</v>
      </c>
      <c r="B111" s="2">
        <f>0.103*Indexgy!B111</f>
        <v>7.6039097078079498</v>
      </c>
      <c r="C111" s="2">
        <f>0.027*Indexgy!C111</f>
        <v>2.2287954517254822</v>
      </c>
      <c r="D111" s="2">
        <f>0.016*Indexgy!D111</f>
        <v>2.4998932864341157</v>
      </c>
      <c r="E111" s="2">
        <f>0.03*Indexgy!E111</f>
        <v>5.434228816066442</v>
      </c>
      <c r="F111" s="2">
        <f>0.081*Indexgy!F111</f>
        <v>17.264267359606645</v>
      </c>
      <c r="G111" s="2">
        <f>0.068*Indexgy!G111</f>
        <v>10.838600098043038</v>
      </c>
      <c r="H111" s="2">
        <f>0.073*Indexgy!H111</f>
        <v>15.54570327604368</v>
      </c>
      <c r="I111" s="2">
        <f>0.051*Indexgy!I111</f>
        <v>8.0427422388796099</v>
      </c>
      <c r="J111" s="2">
        <f>0.009*Indexgy!J111</f>
        <v>1.8712452855596478</v>
      </c>
      <c r="K111" s="2">
        <f>0.009*Indexgy!K111</f>
        <v>2.5769616229149506</v>
      </c>
      <c r="L111" s="2">
        <f>0.083*Indexgy!L111</f>
        <v>9.6287858638418431</v>
      </c>
      <c r="M111" s="2">
        <f>0.043*Indexgy!M111</f>
        <v>3.4529734606317781</v>
      </c>
      <c r="N111" s="2">
        <f>0.002*Indexgy!N111</f>
        <v>0.36329829545454551</v>
      </c>
      <c r="O111" s="2">
        <f>0.027*Indexgy!O111</f>
        <v>3.5307723054583433</v>
      </c>
      <c r="P111" s="2">
        <f>0.023*Indexgy!P111</f>
        <v>1.968816549350749</v>
      </c>
      <c r="Q111" s="2">
        <f>0.029*Indexgy!Q111</f>
        <v>5.971963881774915</v>
      </c>
      <c r="R111" s="2">
        <f>0.028*Indexgy!R111</f>
        <v>5.2343888787366764</v>
      </c>
      <c r="S111" s="2">
        <f>0.12*Indexgy!S111</f>
        <v>20.272016008356161</v>
      </c>
      <c r="T111" s="2">
        <f>0.059*Indexgy!T111</f>
        <v>19.128529515680196</v>
      </c>
      <c r="U111" s="2">
        <f>0.051*Indexgy!U111</f>
        <v>7.4124150686237185</v>
      </c>
      <c r="V111" s="2">
        <f>0.022*Indexgy!V111</f>
        <v>2.4078727946411189</v>
      </c>
      <c r="W111" s="2">
        <f>0.017*Indexgy!W111</f>
        <v>3.5367557679285357</v>
      </c>
      <c r="X111" s="2">
        <f>0.013*Indexgy!X111</f>
        <v>2.6837825970805742</v>
      </c>
      <c r="Y111" s="2">
        <f>0.016*Indexgy!Y111</f>
        <v>3.8034880994549196</v>
      </c>
      <c r="Z111" s="1">
        <f>Indexgy!Z111</f>
        <v>191.03866085312595</v>
      </c>
      <c r="AA111">
        <f t="shared" si="10"/>
        <v>163.30220623009561</v>
      </c>
      <c r="AC111" s="2">
        <f t="shared" si="9"/>
        <v>163.30220623009561</v>
      </c>
      <c r="AD111">
        <f t="shared" si="7"/>
        <v>0.85481234793435534</v>
      </c>
      <c r="AE111">
        <f t="shared" si="8"/>
        <v>4.4482968757541412</v>
      </c>
    </row>
    <row r="112" spans="1:31" x14ac:dyDescent="0.2">
      <c r="A112" s="1">
        <v>2010</v>
      </c>
      <c r="B112" s="2">
        <f>0.103*Indexgy!B112</f>
        <v>10.358930750529581</v>
      </c>
      <c r="C112" s="2">
        <f>0.027*Indexgy!C112</f>
        <v>2.4172475786330332</v>
      </c>
      <c r="D112" s="2">
        <f>0.016*Indexgy!D112</f>
        <v>2.647575292155357</v>
      </c>
      <c r="E112" s="2">
        <f>0.03*Indexgy!E112</f>
        <v>4.7871449548417591</v>
      </c>
      <c r="F112" s="2">
        <f>0.081*Indexgy!F112</f>
        <v>17.946051956917088</v>
      </c>
      <c r="G112" s="2">
        <f>0.068*Indexgy!G112</f>
        <v>12.174818565460706</v>
      </c>
      <c r="H112" s="2">
        <f>0.073*Indexgy!H112</f>
        <v>18.23952855877836</v>
      </c>
      <c r="I112" s="2">
        <f>0.051*Indexgy!I112</f>
        <v>10.25149363351658</v>
      </c>
      <c r="J112" s="2">
        <f>0.009*Indexgy!J112</f>
        <v>2.3253593730341513</v>
      </c>
      <c r="K112" s="2">
        <f>0.009*Indexgy!K112</f>
        <v>2.6413900297393011</v>
      </c>
      <c r="L112" s="2">
        <f>0.083*Indexgy!L112</f>
        <v>12.702852720054976</v>
      </c>
      <c r="M112" s="2">
        <f>0.043*Indexgy!M112</f>
        <v>5.7050155296829796</v>
      </c>
      <c r="N112" s="2">
        <f>0.002*Indexgy!N112</f>
        <v>0.55133829935064937</v>
      </c>
      <c r="O112" s="2">
        <f>0.027*Indexgy!O112</f>
        <v>4.7364371893629897</v>
      </c>
      <c r="P112" s="2">
        <f>0.023*Indexgy!P112</f>
        <v>3.1572413062316569</v>
      </c>
      <c r="Q112" s="2">
        <f>0.029*Indexgy!Q112</f>
        <v>6.1101888170517267</v>
      </c>
      <c r="R112" s="2">
        <f>0.028*Indexgy!R112</f>
        <v>9.4284412877172503</v>
      </c>
      <c r="S112" s="2">
        <f>0.12*Indexgy!S112</f>
        <v>23.912040558459285</v>
      </c>
      <c r="T112" s="2">
        <f>0.059*Indexgy!T112</f>
        <v>27.987683514731724</v>
      </c>
      <c r="U112" s="2">
        <f>0.051*Indexgy!U112</f>
        <v>9.6754924132965989</v>
      </c>
      <c r="V112" s="2">
        <f>0.022*Indexgy!V112</f>
        <v>3.6197576700464906</v>
      </c>
      <c r="W112" s="2">
        <f>0.017*Indexgy!W112</f>
        <v>4.867410754205963</v>
      </c>
      <c r="X112" s="2">
        <f>0.013*Indexgy!X112</f>
        <v>3.3537387646771526</v>
      </c>
      <c r="Y112" s="2">
        <f>0.016*Indexgy!Y112</f>
        <v>4.9654339026929488</v>
      </c>
      <c r="Z112" s="1">
        <f>Indexgy!Z112</f>
        <v>195.84387753200886</v>
      </c>
      <c r="AA112">
        <f t="shared" si="10"/>
        <v>204.56261342116829</v>
      </c>
      <c r="AC112" s="2">
        <f t="shared" si="9"/>
        <v>204.56261342116829</v>
      </c>
      <c r="AD112">
        <f t="shared" si="7"/>
        <v>1.0445188075268497</v>
      </c>
      <c r="AE112">
        <f t="shared" si="8"/>
        <v>4.6487264940892432</v>
      </c>
    </row>
    <row r="113" spans="1:31" x14ac:dyDescent="0.2">
      <c r="A113" s="1">
        <v>2011</v>
      </c>
      <c r="B113" s="2">
        <f>0.103*Indexgy!B113</f>
        <v>14.329851268045067</v>
      </c>
      <c r="C113" s="2">
        <f>0.027*Indexgy!C113</f>
        <v>2.2992576948888872</v>
      </c>
      <c r="D113" s="2">
        <f>0.016*Indexgy!D113</f>
        <v>2.6802587489742646</v>
      </c>
      <c r="E113" s="2">
        <f>0.03*Indexgy!E113</f>
        <v>5.3170840894767784</v>
      </c>
      <c r="F113" s="2">
        <f>0.081*Indexgy!F113</f>
        <v>25.256110194057722</v>
      </c>
      <c r="G113" s="2">
        <f>0.068*Indexgy!G113</f>
        <v>19.101287110347023</v>
      </c>
      <c r="H113" s="2">
        <f>0.073*Indexgy!H113</f>
        <v>22.274035583999748</v>
      </c>
      <c r="I113" s="2">
        <f>0.051*Indexgy!I113</f>
        <v>12.315836190659114</v>
      </c>
      <c r="J113" s="2">
        <f>0.009*Indexgy!J113</f>
        <v>2.9013742402014056</v>
      </c>
      <c r="K113" s="2">
        <f>0.009*Indexgy!K113</f>
        <v>2.9445938271959498</v>
      </c>
      <c r="L113" s="2">
        <f>0.083*Indexgy!L113</f>
        <v>15.869752634999335</v>
      </c>
      <c r="M113" s="2">
        <f>0.043*Indexgy!M113</f>
        <v>8.3162572614881203</v>
      </c>
      <c r="N113" s="2">
        <f>0.002*Indexgy!N113</f>
        <v>0.40774365000000012</v>
      </c>
      <c r="O113" s="2">
        <f>0.027*Indexgy!O113</f>
        <v>6.9312296115180141</v>
      </c>
      <c r="P113" s="2">
        <f>0.023*Indexgy!P113</f>
        <v>3.5999143923283916</v>
      </c>
      <c r="Q113" s="2">
        <f>0.029*Indexgy!Q113</f>
        <v>6.3242750138994612</v>
      </c>
      <c r="R113" s="2">
        <f>0.028*Indexgy!R113</f>
        <v>12.607247167594027</v>
      </c>
      <c r="S113" s="2">
        <f>0.12*Indexgy!S113</f>
        <v>25.40607064492696</v>
      </c>
      <c r="T113" s="2">
        <f>0.059*Indexgy!T113</f>
        <v>32.792003405812181</v>
      </c>
      <c r="U113" s="2">
        <f>0.051*Indexgy!U113</f>
        <v>10.691830432841385</v>
      </c>
      <c r="V113" s="2">
        <f>0.022*Indexgy!V113</f>
        <v>4.621666721899734</v>
      </c>
      <c r="W113" s="2">
        <f>0.017*Indexgy!W113</f>
        <v>8.5074479604891398</v>
      </c>
      <c r="X113" s="2">
        <f>0.013*Indexgy!X113</f>
        <v>3.7476782616951745</v>
      </c>
      <c r="Y113" s="2">
        <f>0.016*Indexgy!Y113</f>
        <v>5.0416297762581781</v>
      </c>
      <c r="Z113" s="1">
        <f>Indexgy!Z113</f>
        <v>211.98789651596232</v>
      </c>
      <c r="AA113">
        <f t="shared" si="10"/>
        <v>254.28443588359607</v>
      </c>
      <c r="AC113" s="2">
        <f t="shared" si="9"/>
        <v>254.28443588359607</v>
      </c>
      <c r="AD113">
        <f t="shared" si="7"/>
        <v>1.1995233693186296</v>
      </c>
      <c r="AE113">
        <f t="shared" si="8"/>
        <v>4.7870944716458412</v>
      </c>
    </row>
    <row r="114" spans="1:31" x14ac:dyDescent="0.2">
      <c r="A114" s="1">
        <v>2012</v>
      </c>
      <c r="B114" s="2">
        <f>0.103*Indexgy!B114</f>
        <v>9.8574386697782383</v>
      </c>
      <c r="C114" s="2">
        <f>0.027*Indexgy!C114</f>
        <v>1.8454301196503913</v>
      </c>
      <c r="D114" s="2">
        <f>0.016*Indexgy!D114</f>
        <v>2.6593689500044553</v>
      </c>
      <c r="E114" s="2">
        <f>0.03*Indexgy!E114</f>
        <v>5.512465826987067</v>
      </c>
      <c r="F114" s="2">
        <f>0.081*Indexgy!F114</f>
        <v>22.10650668604525</v>
      </c>
      <c r="G114" s="2">
        <f>0.068*Indexgy!G114</f>
        <v>19.542198672184327</v>
      </c>
      <c r="H114" s="2">
        <f>0.073*Indexgy!H114</f>
        <v>18.457095410576954</v>
      </c>
      <c r="I114" s="2">
        <f>0.051*Indexgy!I114</f>
        <v>12.636176828805825</v>
      </c>
      <c r="J114" s="2">
        <f>0.009*Indexgy!J114</f>
        <v>2.6652681182085849</v>
      </c>
      <c r="K114" s="2">
        <f>0.009*Indexgy!K114</f>
        <v>2.993232324326764</v>
      </c>
      <c r="L114" s="2">
        <f>0.083*Indexgy!L114</f>
        <v>14.091823294995303</v>
      </c>
      <c r="M114" s="2">
        <f>0.043*Indexgy!M114</f>
        <v>4.9148313320946286</v>
      </c>
      <c r="N114" s="2">
        <f>0.002*Indexgy!N114</f>
        <v>0.32923289220779212</v>
      </c>
      <c r="O114" s="2">
        <f>0.027*Indexgy!O114</f>
        <v>6.9783435638220936</v>
      </c>
      <c r="P114" s="2">
        <f>0.023*Indexgy!P114</f>
        <v>3.6490588670583559</v>
      </c>
      <c r="Q114" s="2">
        <f>0.029*Indexgy!Q114</f>
        <v>6.0666575294326677</v>
      </c>
      <c r="R114" s="2">
        <f>0.028*Indexgy!R114</f>
        <v>8.2361396499728361</v>
      </c>
      <c r="S114" s="2">
        <f>0.12*Indexgy!S114</f>
        <v>23.831676766491579</v>
      </c>
      <c r="T114" s="2">
        <f>0.059*Indexgy!T114</f>
        <v>29.575868433042242</v>
      </c>
      <c r="U114" s="2">
        <f>0.051*Indexgy!U114</f>
        <v>9.0083788320198064</v>
      </c>
      <c r="V114" s="2">
        <f>0.022*Indexgy!V114</f>
        <v>3.7475444569910339</v>
      </c>
      <c r="W114" s="2">
        <f>0.017*Indexgy!W114</f>
        <v>7.5204123222489239</v>
      </c>
      <c r="X114" s="2">
        <f>0.013*Indexgy!X114</f>
        <v>3.2229094481243856</v>
      </c>
      <c r="Y114" s="2">
        <f>0.016*Indexgy!Y114</f>
        <v>4.4820916868140328</v>
      </c>
      <c r="Z114" s="1">
        <f>Indexgy!Z114</f>
        <v>216.88935831233522</v>
      </c>
      <c r="AA114">
        <f t="shared" si="10"/>
        <v>223.93015068188356</v>
      </c>
      <c r="AC114" s="2">
        <f t="shared" si="9"/>
        <v>223.93015068188356</v>
      </c>
      <c r="AD114">
        <f t="shared" si="7"/>
        <v>1.0324625994762229</v>
      </c>
      <c r="AE114">
        <f t="shared" si="8"/>
        <v>4.6371170079174826</v>
      </c>
    </row>
    <row r="115" spans="1:31" x14ac:dyDescent="0.2">
      <c r="A115" s="1">
        <v>2013</v>
      </c>
      <c r="B115" s="2">
        <f>0.103*Indexgy!B115</f>
        <v>7.3757473856983946</v>
      </c>
      <c r="C115" s="2">
        <f>0.027*Indexgy!C115</f>
        <v>1.8816753785746227</v>
      </c>
      <c r="D115" s="2">
        <f>0.016*Indexgy!D115</f>
        <v>2.6265225273714625</v>
      </c>
      <c r="E115" s="2">
        <f>0.03*Indexgy!E115</f>
        <v>4.9534513004959342</v>
      </c>
      <c r="F115" s="2">
        <f>0.081*Indexgy!F115</f>
        <v>19.794405049997291</v>
      </c>
      <c r="G115" s="2">
        <f>0.068*Indexgy!G115</f>
        <v>16.986419483845079</v>
      </c>
      <c r="H115" s="2">
        <f>0.073*Indexgy!H115</f>
        <v>15.157725824709138</v>
      </c>
      <c r="I115" s="2">
        <f>0.051*Indexgy!I115</f>
        <v>12.343412236126694</v>
      </c>
      <c r="J115" s="2">
        <f>0.009*Indexgy!J115</f>
        <v>2.2636144255569035</v>
      </c>
      <c r="K115" s="2">
        <f>0.009*Indexgy!K115</f>
        <v>2.8109907740359077</v>
      </c>
      <c r="L115" s="2">
        <f>0.083*Indexgy!L115</f>
        <v>12.083280185674868</v>
      </c>
      <c r="M115" s="2">
        <f>0.043*Indexgy!M115</f>
        <v>4.9787424814099213</v>
      </c>
      <c r="N115" s="2">
        <f>0.002*Indexgy!N115</f>
        <v>0.38405819805194802</v>
      </c>
      <c r="O115" s="2">
        <f>0.027*Indexgy!O115</f>
        <v>6.4590427568240001</v>
      </c>
      <c r="P115" s="2">
        <f>0.023*Indexgy!P115</f>
        <v>4.1557935194735478</v>
      </c>
      <c r="Q115" s="2">
        <f>0.029*Indexgy!Q115</f>
        <v>6.4705971309853352</v>
      </c>
      <c r="R115" s="2">
        <f>0.028*Indexgy!R115</f>
        <v>6.8150746621032265</v>
      </c>
      <c r="S115" s="2">
        <f>0.12*Indexgy!S115</f>
        <v>24.523796670792962</v>
      </c>
      <c r="T115" s="2">
        <f>0.059*Indexgy!T115</f>
        <v>27.234838841996488</v>
      </c>
      <c r="U115" s="2">
        <f>0.051*Indexgy!U115</f>
        <v>8.2220292759701952</v>
      </c>
      <c r="V115" s="2">
        <f>0.022*Indexgy!V115</f>
        <v>3.9527498399435941</v>
      </c>
      <c r="W115" s="2">
        <f>0.017*Indexgy!W115</f>
        <v>5.7602569693298094</v>
      </c>
      <c r="X115" s="2">
        <f>0.013*Indexgy!X115</f>
        <v>3.3402217285831455</v>
      </c>
      <c r="Y115" s="2">
        <f>0.016*Indexgy!Y115</f>
        <v>4.389809960448015</v>
      </c>
      <c r="Z115" s="1">
        <f>Indexgy!Z115</f>
        <v>213.78974858155578</v>
      </c>
      <c r="AA115">
        <f t="shared" si="10"/>
        <v>204.96425660799852</v>
      </c>
      <c r="AC115" s="2">
        <f t="shared" si="9"/>
        <v>204.96425660799852</v>
      </c>
      <c r="AD115">
        <f t="shared" si="7"/>
        <v>0.95871882523782215</v>
      </c>
      <c r="AE115">
        <f t="shared" si="8"/>
        <v>4.5630127431095548</v>
      </c>
    </row>
    <row r="116" spans="1:31" x14ac:dyDescent="0.2">
      <c r="A116" s="37">
        <v>2014</v>
      </c>
      <c r="B116" s="39">
        <f>0.103*Indexgy!B116</f>
        <v>10.607564824202276</v>
      </c>
      <c r="C116" s="39">
        <f>0.027*Indexgy!C116</f>
        <v>2.3626502138311771</v>
      </c>
      <c r="D116" s="39">
        <f>0.016*Indexgy!D116</f>
        <v>2.4966487817833038</v>
      </c>
      <c r="E116" s="39">
        <f>0.03*Indexgy!E116</f>
        <v>4.1401834876894474</v>
      </c>
      <c r="F116" s="39">
        <f>0.081*Indexgy!F116</f>
        <v>18.470393538328864</v>
      </c>
      <c r="G116" s="39">
        <f>0.068*Indexgy!G116</f>
        <v>12.631061786804239</v>
      </c>
      <c r="H116" s="39">
        <f>0.073*Indexgy!H116</f>
        <v>14.572579662318722</v>
      </c>
      <c r="I116" s="39">
        <f>0.051*Indexgy!I116</f>
        <v>15.064372939899798</v>
      </c>
      <c r="J116" s="39">
        <f>0.009*Indexgy!J116</f>
        <v>2.7958601598704802</v>
      </c>
      <c r="K116" s="39">
        <f>0.009*Indexgy!K116</f>
        <v>2.8222902740874805</v>
      </c>
      <c r="L116" s="39">
        <f>0.083*Indexgy!L116</f>
        <v>11.58327428073652</v>
      </c>
      <c r="M116" s="39">
        <f>0.043*Indexgy!M116</f>
        <v>4.5771578810283691</v>
      </c>
      <c r="N116" s="39">
        <f>0.002*Indexgy!N116</f>
        <v>0.40583831538700788</v>
      </c>
      <c r="O116" s="39">
        <f>0.027*Indexgy!O116</f>
        <v>5.9751924105676872</v>
      </c>
      <c r="P116" s="39">
        <f>0.023*Indexgy!P116</f>
        <v>4.8394591837392866</v>
      </c>
      <c r="Q116" s="39">
        <f>0.029*Indexgy!Q116</f>
        <v>7.0373822316345445</v>
      </c>
      <c r="R116" s="39">
        <f>0.028*Indexgy!R116</f>
        <v>4.759086299589101</v>
      </c>
      <c r="S116" s="39">
        <f>0.12*Indexgy!S116</f>
        <v>26.853594720793925</v>
      </c>
      <c r="T116" s="39">
        <f>0.059*Indexgy!T116</f>
        <v>25.493857509873102</v>
      </c>
      <c r="U116" s="39">
        <f>0.051*Indexgy!U116</f>
        <v>8.314420273937543</v>
      </c>
      <c r="V116" s="39">
        <f>0.022*Indexgy!V116</f>
        <v>3.8846453112271671</v>
      </c>
      <c r="W116" s="39">
        <f>0.017*Indexgy!W116</f>
        <v>4.6061931477194946</v>
      </c>
      <c r="X116" s="39">
        <f>0.013*Indexgy!X116</f>
        <v>3.2710197098049987</v>
      </c>
      <c r="Y116" s="39">
        <f>0.016*Indexgy!Y116</f>
        <v>4.9659568940289187</v>
      </c>
      <c r="Z116" s="37">
        <f>Indexgy!Z116</f>
        <v>210.8683363301985</v>
      </c>
      <c r="AA116" s="38">
        <f t="shared" si="10"/>
        <v>202.53068383888342</v>
      </c>
      <c r="AB116" s="38"/>
      <c r="AC116" s="39">
        <f t="shared" si="9"/>
        <v>202.53068383888342</v>
      </c>
      <c r="AD116" s="38">
        <f t="shared" si="7"/>
        <v>0.96046038662599797</v>
      </c>
      <c r="AE116" s="38">
        <f t="shared" si="8"/>
        <v>4.5648276459132635</v>
      </c>
    </row>
    <row r="117" spans="1:31" x14ac:dyDescent="0.2">
      <c r="A117" s="37">
        <v>2015</v>
      </c>
      <c r="B117" s="39">
        <f>0.103*Indexgy!B117</f>
        <v>8.454968194871487</v>
      </c>
      <c r="C117" s="39">
        <f>0.027*Indexgy!C117</f>
        <v>2.4188230538741355</v>
      </c>
      <c r="D117" s="39">
        <f>0.016*Indexgy!D117</f>
        <v>2.4845364491457032</v>
      </c>
      <c r="E117" s="39">
        <f>0.03*Indexgy!E117</f>
        <v>3.7795289544693609</v>
      </c>
      <c r="F117" s="39">
        <f>0.081*Indexgy!F117</f>
        <v>14.63699020732585</v>
      </c>
      <c r="G117" s="39">
        <f>0.068*Indexgy!G117</f>
        <v>11.116300286085309</v>
      </c>
      <c r="H117" s="39">
        <f>0.073*Indexgy!H117</f>
        <v>11.513273217115833</v>
      </c>
      <c r="I117" s="39">
        <f>0.051*Indexgy!I117</f>
        <v>13.480063788628373</v>
      </c>
      <c r="J117" s="39">
        <f>0.009*Indexgy!J117</f>
        <v>2.2842667129019842</v>
      </c>
      <c r="K117" s="39">
        <f>0.009*Indexgy!K117</f>
        <v>2.9108874360065524</v>
      </c>
      <c r="L117" s="39">
        <f>0.083*Indexgy!L117</f>
        <v>8.7803622131591812</v>
      </c>
      <c r="M117" s="39">
        <f>0.043*Indexgy!M117</f>
        <v>3.8787139571071565</v>
      </c>
      <c r="N117" s="39">
        <f>0.002*Indexgy!N117</f>
        <v>0.46785735917687021</v>
      </c>
      <c r="O117" s="39">
        <f>0.027*Indexgy!O117</f>
        <v>5.3702274202183391</v>
      </c>
      <c r="P117" s="39">
        <f>0.023*Indexgy!P117</f>
        <v>3.7943328178790257</v>
      </c>
      <c r="Q117" s="39">
        <f>0.029*Indexgy!Q117</f>
        <v>6.9210830428672034</v>
      </c>
      <c r="R117" s="39">
        <f>0.028*Indexgy!R117</f>
        <v>3.8319730908878089</v>
      </c>
      <c r="S117" s="39">
        <f>0.12*Indexgy!S117</f>
        <v>23.189011220169377</v>
      </c>
      <c r="T117" s="39">
        <f>0.059*Indexgy!T117</f>
        <v>20.468404616566414</v>
      </c>
      <c r="U117" s="39">
        <f>0.051*Indexgy!U117</f>
        <v>7.4117531515684121</v>
      </c>
      <c r="V117" s="39">
        <f>0.022*Indexgy!V117</f>
        <v>2.8500630681412105</v>
      </c>
      <c r="W117" s="39">
        <f>0.017*Indexgy!W117</f>
        <v>3.7969086588174608</v>
      </c>
      <c r="X117" s="39">
        <f>0.013*Indexgy!X117</f>
        <v>2.7907936124080255</v>
      </c>
      <c r="Y117" s="39">
        <f>0.016*Indexgy!Y117</f>
        <v>4.439037856733199</v>
      </c>
      <c r="Z117" s="37">
        <f>Indexgy!Z117</f>
        <v>190.64943154157353</v>
      </c>
      <c r="AA117" s="38">
        <f t="shared" si="10"/>
        <v>171.07016038612426</v>
      </c>
      <c r="AB117" s="38"/>
      <c r="AC117" s="39">
        <f t="shared" si="9"/>
        <v>171.07016038612426</v>
      </c>
      <c r="AD117" s="38">
        <f t="shared" si="7"/>
        <v>0.89730223165559364</v>
      </c>
      <c r="AE117" s="38">
        <f t="shared" si="8"/>
        <v>4.4968076483854356</v>
      </c>
    </row>
    <row r="118" spans="1:31" x14ac:dyDescent="0.2">
      <c r="A118" s="37">
        <v>2016</v>
      </c>
      <c r="B118" s="39">
        <f>0.103*Indexgy!B118</f>
        <v>8.6588005582456091</v>
      </c>
      <c r="C118" s="39">
        <f>0.027*Indexgy!C118</f>
        <v>2.2303472849564296</v>
      </c>
      <c r="D118" s="39">
        <f>0.016*Indexgy!D118</f>
        <v>2.423525282851982</v>
      </c>
      <c r="E118" s="39">
        <f>0.03*Indexgy!E118</f>
        <v>3.8790761333219685</v>
      </c>
      <c r="F118" s="39">
        <f>0.081*Indexgy!F118</f>
        <v>13.559658138483103</v>
      </c>
      <c r="G118" s="39">
        <f>0.068*Indexgy!G118</f>
        <v>10.422844718266388</v>
      </c>
      <c r="H118" s="39">
        <f>0.073*Indexgy!H118</f>
        <v>15.46930985955902</v>
      </c>
      <c r="I118" s="39">
        <f>0.051*Indexgy!I118</f>
        <v>11.981676773060766</v>
      </c>
      <c r="J118" s="39">
        <f>0.009*Indexgy!J118</f>
        <v>2.0540303008806928</v>
      </c>
      <c r="K118" s="39">
        <f>0.009*Indexgy!K118</f>
        <v>3.0461496120489771</v>
      </c>
      <c r="L118" s="39">
        <f>0.083*Indexgy!L118</f>
        <v>9.8735008572693648</v>
      </c>
      <c r="M118" s="39">
        <f>0.043*Indexgy!M118</f>
        <v>4.0878431972086808</v>
      </c>
      <c r="N118" s="39">
        <f>0.002*Indexgy!N118</f>
        <v>0.50089940123376619</v>
      </c>
      <c r="O118" s="39">
        <f>0.027*Indexgy!O118</f>
        <v>5.8742705872638741</v>
      </c>
      <c r="P118" s="39">
        <f>0.023*Indexgy!P118</f>
        <v>3.2504162566076324</v>
      </c>
      <c r="Q118" s="39">
        <f>0.029*Indexgy!Q118</f>
        <v>6.7770924519498346</v>
      </c>
      <c r="R118" s="39">
        <f>0.028*Indexgy!R118</f>
        <v>3.9145637984757391</v>
      </c>
      <c r="S118" s="39">
        <f>0.12*Indexgy!S118</f>
        <v>20.762314956899118</v>
      </c>
      <c r="T118" s="39">
        <f>0.059*Indexgy!T118</f>
        <v>18.081640359263396</v>
      </c>
      <c r="U118" s="39">
        <f>0.051*Indexgy!U118</f>
        <v>7.1423892709793622</v>
      </c>
      <c r="V118" s="39">
        <f>0.022*Indexgy!V118</f>
        <v>3.1812736396425692</v>
      </c>
      <c r="W118" s="39">
        <f>0.017*Indexgy!W118</f>
        <v>4.1413411355908245</v>
      </c>
      <c r="X118" s="39">
        <f>0.013*Indexgy!X118</f>
        <v>2.9138540946283982</v>
      </c>
      <c r="Y118" s="39">
        <f>0.016*Indexgy!Y118</f>
        <v>4.8028069604200754</v>
      </c>
      <c r="Z118" s="37">
        <f>Indexgy!Z118</f>
        <v>183.17750584138483</v>
      </c>
      <c r="AA118" s="38">
        <f>SUM(B118:Y118)</f>
        <v>169.02962562910758</v>
      </c>
      <c r="AB118" s="38"/>
      <c r="AC118" s="39">
        <f>AA118</f>
        <v>169.02962562910758</v>
      </c>
      <c r="AD118" s="38">
        <f t="shared" si="7"/>
        <v>0.92276409623937106</v>
      </c>
      <c r="AE118" s="38">
        <f t="shared" si="8"/>
        <v>4.5247885251357349</v>
      </c>
    </row>
    <row r="119" spans="1:31" x14ac:dyDescent="0.2">
      <c r="A119" s="45">
        <v>2017</v>
      </c>
      <c r="B119" s="47">
        <f>0.103*Indexgy!B119</f>
        <v>7.9685370393977006</v>
      </c>
      <c r="C119" s="47">
        <f>0.027*Indexgy!C119</f>
        <v>1.565777972767092</v>
      </c>
      <c r="D119" s="47">
        <f>0.016*Indexgy!D119</f>
        <v>2.8894360105721146</v>
      </c>
      <c r="E119" s="47">
        <f>0.03*Indexgy!E119</f>
        <v>3.9060028292411157</v>
      </c>
      <c r="F119" s="47">
        <f>0.081*Indexgy!F119</f>
        <v>15.850921888481764</v>
      </c>
      <c r="G119" s="47">
        <f>0.068*Indexgy!G119</f>
        <v>10.119686173204997</v>
      </c>
      <c r="H119" s="47">
        <f>0.073*Indexgy!H119</f>
        <v>13.722970637863305</v>
      </c>
      <c r="I119" s="47">
        <f>0.051*Indexgy!I119</f>
        <v>12.876007449808608</v>
      </c>
      <c r="J119" s="47">
        <f>0.009*Indexgy!J119</f>
        <v>2.3713809252286451</v>
      </c>
      <c r="K119" s="47">
        <f>0.009*Indexgy!K119</f>
        <v>3.2727823048917535</v>
      </c>
      <c r="L119" s="47">
        <f>0.083*Indexgy!L119</f>
        <v>10.077580823216815</v>
      </c>
      <c r="M119" s="47">
        <f>0.043*Indexgy!M119</f>
        <v>4.6046990452208449</v>
      </c>
      <c r="N119" s="47">
        <f>0.002*Indexgy!N119</f>
        <v>0.42957029220779219</v>
      </c>
      <c r="O119" s="47">
        <f>0.027*Indexgy!O119</f>
        <v>6.2904759224212592</v>
      </c>
      <c r="P119" s="47">
        <f>0.023*Indexgy!P119</f>
        <v>2.9789330614895992</v>
      </c>
      <c r="Q119" s="47">
        <f>0.029*Indexgy!Q119</f>
        <v>6.5982435374094095</v>
      </c>
      <c r="R119" s="47">
        <f>0.028*Indexgy!R119</f>
        <v>4.8662918023733344</v>
      </c>
      <c r="S119" s="47">
        <f>0.12*Indexgy!S119</f>
        <v>20.013592337894039</v>
      </c>
      <c r="T119" s="47">
        <f>0.059*Indexgy!T119</f>
        <v>22.91803311763109</v>
      </c>
      <c r="U119" s="47">
        <f>0.051*Indexgy!U119</f>
        <v>8.7606985549212499</v>
      </c>
      <c r="V119" s="47">
        <f>0.022*Indexgy!V119</f>
        <v>3.5586548899525501</v>
      </c>
      <c r="W119" s="47">
        <f>0.017*Indexgy!W119</f>
        <v>4.1218783759905371</v>
      </c>
      <c r="X119" s="47">
        <f>0.013*Indexgy!X119</f>
        <v>3.6132022842715235</v>
      </c>
      <c r="Y119" s="47">
        <f>0.016*Indexgy!Y119</f>
        <v>6.6432730287745372</v>
      </c>
      <c r="Z119" s="45">
        <f>Indexgy!Z119</f>
        <v>189.51411821242795</v>
      </c>
      <c r="AA119" s="46">
        <f t="shared" si="10"/>
        <v>180.01863030523171</v>
      </c>
      <c r="AB119" s="46"/>
      <c r="AC119" s="47">
        <f t="shared" si="9"/>
        <v>180.01863030523171</v>
      </c>
      <c r="AD119" s="46">
        <f t="shared" si="7"/>
        <v>0.94989561729352179</v>
      </c>
      <c r="AE119" s="46">
        <f t="shared" si="8"/>
        <v>4.5537670090305378</v>
      </c>
    </row>
    <row r="120" spans="1:31" x14ac:dyDescent="0.2">
      <c r="A120" s="45">
        <v>2018</v>
      </c>
      <c r="B120" s="47">
        <f>0.103*Indexgy!B120</f>
        <v>7.0160271278188278</v>
      </c>
      <c r="C120" s="47">
        <f>0.027*Indexgy!C120</f>
        <v>1.7697411839794315</v>
      </c>
      <c r="D120" s="47">
        <f>0.016*Indexgy!D120</f>
        <v>2.6142329987583031</v>
      </c>
      <c r="E120" s="47">
        <f>0.03*Indexgy!E120</f>
        <v>4.1189685151470963</v>
      </c>
      <c r="F120" s="47">
        <f>0.081*Indexgy!F120</f>
        <v>15.454833821773116</v>
      </c>
      <c r="G120" s="47">
        <f>0.068*Indexgy!G120</f>
        <v>10.766887021477613</v>
      </c>
      <c r="H120" s="47">
        <f>0.073*Indexgy!H120</f>
        <v>10.710785365445375</v>
      </c>
      <c r="I120" s="47">
        <f>0.051*Indexgy!I120</f>
        <v>12.341496148957589</v>
      </c>
      <c r="J120" s="47">
        <f>0.009*Indexgy!J120</f>
        <v>2.5702908621069942</v>
      </c>
      <c r="K120" s="47">
        <f>0.009*Indexgy!K120</f>
        <v>3.4967088923746692</v>
      </c>
      <c r="L120" s="47">
        <f>0.083*Indexgy!L120</f>
        <v>8.5712880636723874</v>
      </c>
      <c r="M120" s="47">
        <f>0.043*Indexgy!M120</f>
        <v>5.0334231678170589</v>
      </c>
      <c r="N120" s="47">
        <f>0.002*Indexgy!N120</f>
        <v>0.50941607142857148</v>
      </c>
      <c r="O120" s="47">
        <f>0.027*Indexgy!O120</f>
        <v>8.7737052154487749</v>
      </c>
      <c r="P120" s="47">
        <f>0.023*Indexgy!P120</f>
        <v>2.5630268887090097</v>
      </c>
      <c r="Q120" s="47">
        <f>0.029*Indexgy!Q120</f>
        <v>6.8523352159206539</v>
      </c>
      <c r="R120" s="47">
        <f>0.028*Indexgy!R120</f>
        <v>3.8173645177383593</v>
      </c>
      <c r="S120" s="47">
        <f>0.12*Indexgy!S120</f>
        <v>20.008022175818365</v>
      </c>
      <c r="T120" s="47">
        <f>0.059*Indexgy!T120</f>
        <v>24.254714706267091</v>
      </c>
      <c r="U120" s="47">
        <f>0.051*Indexgy!U120</f>
        <v>9.3876831602373656</v>
      </c>
      <c r="V120" s="47">
        <f>0.022*Indexgy!V120</f>
        <v>3.5735621713918251</v>
      </c>
      <c r="W120" s="47">
        <f>0.017*Indexgy!W120</f>
        <v>3.7952381220575511</v>
      </c>
      <c r="X120" s="47">
        <f>0.013*Indexgy!X120</f>
        <v>3.4973289265452538</v>
      </c>
      <c r="Y120" s="47">
        <f>0.016*Indexgy!Y120</f>
        <v>6.7156894233918125</v>
      </c>
      <c r="Z120" s="45">
        <f>Indexgy!Z120</f>
        <v>198.42275948450322</v>
      </c>
      <c r="AA120" s="46">
        <f t="shared" si="10"/>
        <v>178.21276976428308</v>
      </c>
      <c r="AB120" s="46"/>
      <c r="AC120" s="47">
        <f t="shared" si="9"/>
        <v>178.21276976428308</v>
      </c>
      <c r="AD120" s="46">
        <f t="shared" si="7"/>
        <v>0.89814681656113882</v>
      </c>
      <c r="AE120" s="46">
        <f t="shared" si="8"/>
        <v>4.4977484547744337</v>
      </c>
    </row>
    <row r="121" spans="1:31" x14ac:dyDescent="0.2">
      <c r="A121" s="87">
        <v>2019</v>
      </c>
      <c r="B121" s="72">
        <f>0.103*Indexgy!B121</f>
        <v>6.9052343044157807</v>
      </c>
      <c r="C121" s="72">
        <f>0.027*Indexgy!C121</f>
        <v>1.8060448597401444</v>
      </c>
      <c r="D121" s="72">
        <f>0.016*Indexgy!D121</f>
        <v>2.351956567946663</v>
      </c>
      <c r="E121" s="72">
        <f>0.03*Indexgy!E121</f>
        <v>4.0928577797103438</v>
      </c>
      <c r="F121" s="72">
        <f>0.081*Indexgy!F121</f>
        <v>14.848452506420582</v>
      </c>
      <c r="G121" s="72">
        <f>0.068*Indexgy!G121</f>
        <v>11.137247035531482</v>
      </c>
      <c r="H121" s="72">
        <f>0.073*Indexgy!H121</f>
        <v>10.882135084663272</v>
      </c>
      <c r="I121" s="72">
        <f>0.051*Indexgy!I121</f>
        <v>14.098797653707647</v>
      </c>
      <c r="J121" s="72">
        <f>0.009*Indexgy!J121</f>
        <v>2.5734020053333011</v>
      </c>
      <c r="K121" s="72">
        <f>0.009*Indexgy!K121</f>
        <v>3.469487913826681</v>
      </c>
      <c r="L121" s="72">
        <f>0.083*Indexgy!L121</f>
        <v>8.4800061395934048</v>
      </c>
      <c r="M121" s="72">
        <f>0.043*Indexgy!M121</f>
        <v>4.2897658326798727</v>
      </c>
      <c r="N121" s="72">
        <f>0.002*Indexgy!N121</f>
        <v>0.51527142857142849</v>
      </c>
      <c r="O121" s="72">
        <f>0.027*Indexgy!O121</f>
        <v>8.0471136650993369</v>
      </c>
      <c r="P121" s="72">
        <f>0.023*Indexgy!P121</f>
        <v>1.7219512514466528</v>
      </c>
      <c r="Q121" s="72">
        <f>0.029*Indexgy!Q121</f>
        <v>6.4562525166038007</v>
      </c>
      <c r="R121" s="72">
        <f>0.028*Indexgy!R121</f>
        <v>4.000429906586195</v>
      </c>
      <c r="S121" s="72">
        <f>0.12*Indexgy!S121</f>
        <v>19.440757868908541</v>
      </c>
      <c r="T121" s="72">
        <f>0.059*Indexgy!T121</f>
        <v>22.324480003333079</v>
      </c>
      <c r="U121" s="72">
        <f>0.051*Indexgy!U121</f>
        <v>7.9897024665104954</v>
      </c>
      <c r="V121" s="72">
        <f>0.022*Indexgy!V121</f>
        <v>3.3103063870448546</v>
      </c>
      <c r="W121" s="72">
        <f>0.017*Indexgy!W121</f>
        <v>3.9169256551944458</v>
      </c>
      <c r="X121" s="72">
        <f>0.013*Indexgy!X121</f>
        <v>3.1165570221026484</v>
      </c>
      <c r="Y121" s="72">
        <f>0.016*Indexgy!Y121</f>
        <v>5.8608963743226425</v>
      </c>
      <c r="Z121" s="87">
        <f>Indexgy!Z121</f>
        <v>193.78590411003921</v>
      </c>
      <c r="AA121" s="71">
        <f t="shared" ref="AA121:AA122" si="11">SUM(B121:Y121)</f>
        <v>171.63603222929328</v>
      </c>
      <c r="AB121" s="71"/>
      <c r="AC121" s="72">
        <f t="shared" ref="AC121:AC122" si="12">AA121</f>
        <v>171.63603222929328</v>
      </c>
      <c r="AD121" s="71">
        <f t="shared" ref="AD121:AD122" si="13">AC121/Z121</f>
        <v>0.88569926186081949</v>
      </c>
      <c r="AE121" s="71">
        <f t="shared" ref="AE121:AE122" si="14">LN(AD121*100)</f>
        <v>4.4837923664247565</v>
      </c>
    </row>
    <row r="122" spans="1:31" x14ac:dyDescent="0.2">
      <c r="A122" s="87">
        <v>2020</v>
      </c>
      <c r="B122" s="72">
        <f>0.103*Indexgy!B122</f>
        <v>7.9695502540848917</v>
      </c>
      <c r="C122" s="72">
        <f>0.027*Indexgy!C122</f>
        <v>1.8284524008979872</v>
      </c>
      <c r="D122" s="72">
        <f>0.016*Indexgy!D122</f>
        <v>2.4778062866014468</v>
      </c>
      <c r="E122" s="72">
        <f>0.03*Indexgy!E122</f>
        <v>4.8639404355768274</v>
      </c>
      <c r="F122" s="72">
        <f>0.081*Indexgy!F122</f>
        <v>15.608119804836207</v>
      </c>
      <c r="G122" s="72">
        <f>0.068*Indexgy!G122</f>
        <v>10.835742746580168</v>
      </c>
      <c r="H122" s="72">
        <f>0.073*Indexgy!H122</f>
        <v>11.002793845279193</v>
      </c>
      <c r="I122" s="72">
        <f>0.051*Indexgy!I122</f>
        <v>13.476101566727499</v>
      </c>
      <c r="J122" s="72">
        <f>0.009*Indexgy!J122</f>
        <v>2.5805564723705756</v>
      </c>
      <c r="K122" s="72">
        <f>0.009*Indexgy!K122</f>
        <v>3.7000186722204802</v>
      </c>
      <c r="L122" s="72">
        <f>0.083*Indexgy!L122</f>
        <v>10.600823067734696</v>
      </c>
      <c r="M122" s="72">
        <f>0.043*Indexgy!M122</f>
        <v>3.9622095865506743</v>
      </c>
      <c r="N122" s="72">
        <f>0.002*Indexgy!N122</f>
        <v>0.54135438311688311</v>
      </c>
      <c r="O122" s="72">
        <f>0.027*Indexgy!O122</f>
        <v>5.0222931110948021</v>
      </c>
      <c r="P122" s="72">
        <f>0.023*Indexgy!P122</f>
        <v>1.4286326265258833</v>
      </c>
      <c r="Q122" s="72">
        <f>0.029*Indexgy!Q122</f>
        <v>6.1086808160859469</v>
      </c>
      <c r="R122" s="72">
        <f>0.028*Indexgy!R122</f>
        <v>4.2141416771372242</v>
      </c>
      <c r="S122" s="72">
        <f>0.12*Indexgy!S122</f>
        <v>19.547462980854849</v>
      </c>
      <c r="T122" s="72">
        <f>0.059*Indexgy!T122</f>
        <v>22.932262618274759</v>
      </c>
      <c r="U122" s="72">
        <f>0.051*Indexgy!U122</f>
        <v>7.5867567488045626</v>
      </c>
      <c r="V122" s="72">
        <f>0.022*Indexgy!V122</f>
        <v>3.0377361387387922</v>
      </c>
      <c r="W122" s="72">
        <f>0.017*Indexgy!W122</f>
        <v>4.9600651635337396</v>
      </c>
      <c r="X122" s="72">
        <f>0.013*Indexgy!X122</f>
        <v>2.8486470377023498</v>
      </c>
      <c r="Y122" s="72">
        <f>0.016*Indexgy!Y122</f>
        <v>5.2083483453653576</v>
      </c>
      <c r="Z122" s="87">
        <f>Indexgy!Z122</f>
        <v>192.83429874446077</v>
      </c>
      <c r="AA122" s="71">
        <f t="shared" si="11"/>
        <v>172.34249678669576</v>
      </c>
      <c r="AB122" s="71"/>
      <c r="AC122" s="72">
        <f t="shared" si="12"/>
        <v>172.34249678669576</v>
      </c>
      <c r="AD122" s="71">
        <f t="shared" si="13"/>
        <v>0.89373362471724893</v>
      </c>
      <c r="AE122" s="71">
        <f t="shared" si="14"/>
        <v>4.4928226788516357</v>
      </c>
    </row>
    <row r="124" spans="1:31" x14ac:dyDescent="0.2">
      <c r="B124" s="39"/>
      <c r="C124" s="29" t="s">
        <v>53</v>
      </c>
    </row>
    <row r="125" spans="1:31" x14ac:dyDescent="0.2">
      <c r="B125" s="47"/>
      <c r="C125" s="56" t="s">
        <v>61</v>
      </c>
    </row>
    <row r="126" spans="1:31" x14ac:dyDescent="0.2">
      <c r="B126" s="77"/>
      <c r="C126" s="29" t="s">
        <v>63</v>
      </c>
    </row>
  </sheetData>
  <sheetProtection selectLockedCells="1" selectUnlockedCells="1"/>
  <pageMargins left="0.75" right="0.75" top="1" bottom="1" header="0.51180555555555551" footer="0.51180555555555551"/>
  <pageSetup paperSize="9" firstPageNumber="0" orientation="portrait" horizontalDpi="300"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78" sqref="M78"/>
    </sheetView>
  </sheetViews>
  <sheetFormatPr baseColWidth="10" defaultColWidth="9" defaultRowHeight="12.75" x14ac:dyDescent="0.2"/>
  <sheetData/>
  <sheetProtection selectLockedCells="1" selectUnlockedCells="1"/>
  <pageMargins left="0.75" right="0.75" top="1" bottom="1" header="0.51180555555555551" footer="0.51180555555555551"/>
  <pageSetup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Update by Pfaffenzeller to 2013</vt:lpstr>
      <vt:lpstr>Update to 2020</vt:lpstr>
      <vt:lpstr>Index80</vt:lpstr>
      <vt:lpstr>Indexgy</vt:lpstr>
      <vt:lpstr>gy80</vt:lpstr>
      <vt:lpstr>gy</vt:lpstr>
      <vt:lpstr>gycpi</vt:lpstr>
      <vt:lpstr>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AdminCEMOTEV</dc:creator>
  <cp:lastModifiedBy>Pian Loic</cp:lastModifiedBy>
  <dcterms:created xsi:type="dcterms:W3CDTF">2017-06-19T18:10:25Z</dcterms:created>
  <dcterms:modified xsi:type="dcterms:W3CDTF">2021-06-28T08:37:29Z</dcterms:modified>
</cp:coreProperties>
</file>